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vCon\Section 106\Calculators for 2025-2026\"/>
    </mc:Choice>
  </mc:AlternateContent>
  <xr:revisionPtr revIDLastSave="0" documentId="8_{B91C2452-2743-423F-B440-8C6AE89FB5E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Sheet1!$A$1:$M$60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39" i="1"/>
  <c r="I53" i="1"/>
  <c r="I52" i="1"/>
  <c r="I51" i="1"/>
  <c r="I50" i="1"/>
  <c r="G53" i="1"/>
  <c r="G52" i="1"/>
  <c r="G51" i="1"/>
  <c r="G50" i="1"/>
  <c r="E42" i="1"/>
  <c r="E41" i="1"/>
  <c r="D13" i="1" l="1"/>
  <c r="D14" i="1"/>
  <c r="D15" i="1"/>
  <c r="D16" i="1"/>
  <c r="D21" i="1"/>
  <c r="D22" i="1"/>
  <c r="D23" i="1"/>
  <c r="D24" i="1"/>
  <c r="H13" i="1"/>
  <c r="H14" i="1"/>
  <c r="H15" i="1"/>
  <c r="H16" i="1"/>
  <c r="H21" i="1"/>
  <c r="H22" i="1"/>
  <c r="H23" i="1"/>
  <c r="H24" i="1"/>
  <c r="E51" i="1"/>
  <c r="E52" i="1"/>
  <c r="E53" i="1"/>
  <c r="E50" i="1"/>
  <c r="C55" i="1"/>
  <c r="E64" i="1" s="1"/>
  <c r="C17" i="1"/>
  <c r="E27" i="1" s="1"/>
  <c r="C25" i="1"/>
  <c r="G17" i="1"/>
  <c r="G25" i="1"/>
  <c r="K59" i="1"/>
  <c r="K58" i="1"/>
  <c r="F55" i="1"/>
  <c r="E28" i="1" l="1"/>
  <c r="E63" i="1"/>
  <c r="K53" i="1"/>
  <c r="H25" i="1"/>
  <c r="K50" i="1"/>
  <c r="D25" i="1"/>
  <c r="E29" i="1"/>
  <c r="H17" i="1"/>
  <c r="K52" i="1"/>
  <c r="E55" i="1"/>
  <c r="E65" i="1" s="1"/>
  <c r="K51" i="1"/>
  <c r="D17" i="1"/>
  <c r="K55" i="1" l="1"/>
  <c r="E44" i="1" l="1"/>
  <c r="D68" i="1" s="1"/>
  <c r="E62" i="1"/>
</calcChain>
</file>

<file path=xl/sharedStrings.xml><?xml version="1.0" encoding="utf-8"?>
<sst xmlns="http://schemas.openxmlformats.org/spreadsheetml/2006/main" count="89" uniqueCount="61">
  <si>
    <t>DC ref:</t>
  </si>
  <si>
    <t>WSCC Code</t>
  </si>
  <si>
    <t>Address</t>
  </si>
  <si>
    <t>Dwelling Size</t>
  </si>
  <si>
    <t xml:space="preserve">Number </t>
  </si>
  <si>
    <t>Occupancy</t>
  </si>
  <si>
    <t>Persons</t>
  </si>
  <si>
    <t>1 bed</t>
  </si>
  <si>
    <t>2 bed</t>
  </si>
  <si>
    <t>3 bed</t>
  </si>
  <si>
    <t>4 bed</t>
  </si>
  <si>
    <t>Totals</t>
  </si>
  <si>
    <t>Worksheet completed by:</t>
  </si>
  <si>
    <t>on:</t>
  </si>
  <si>
    <t>Total</t>
  </si>
  <si>
    <t>Proposed Parking Spaces</t>
  </si>
  <si>
    <t>Existing Parking Spaces</t>
  </si>
  <si>
    <t>Net Parking Places</t>
  </si>
  <si>
    <t>Contributions Methodology - Residential</t>
  </si>
  <si>
    <t>Contributions Methodology - Commercial</t>
  </si>
  <si>
    <t>Offices</t>
  </si>
  <si>
    <t>Industrial</t>
  </si>
  <si>
    <t>Manufacturing</t>
  </si>
  <si>
    <t>Warehousing</t>
  </si>
  <si>
    <t>Parking Spaces provided</t>
  </si>
  <si>
    <t>Total Residential contribution</t>
  </si>
  <si>
    <t>Total Commercial contribution</t>
  </si>
  <si>
    <r>
      <t xml:space="preserve">(1) </t>
    </r>
    <r>
      <rPr>
        <sz val="10"/>
        <rFont val="Verdana"/>
        <family val="2"/>
      </rPr>
      <t>Infrastructure Contribution</t>
    </r>
  </si>
  <si>
    <r>
      <t xml:space="preserve">(2) </t>
    </r>
    <r>
      <rPr>
        <sz val="10"/>
        <rFont val="Verdana"/>
        <family val="2"/>
      </rPr>
      <t>Sustainable Access Contribution</t>
    </r>
  </si>
  <si>
    <r>
      <t xml:space="preserve">(3) </t>
    </r>
    <r>
      <rPr>
        <sz val="10"/>
        <rFont val="Verdana"/>
        <family val="2"/>
      </rPr>
      <t>Total Access = Floorspace/Occupancy</t>
    </r>
  </si>
  <si>
    <r>
      <t xml:space="preserve">(3) </t>
    </r>
    <r>
      <rPr>
        <sz val="10"/>
        <rFont val="Verdana"/>
        <family val="2"/>
      </rPr>
      <t>Total Access</t>
    </r>
  </si>
  <si>
    <t>Infrastructure Contributions towards West Sussex County Council Services</t>
  </si>
  <si>
    <t>Net Population Increase</t>
  </si>
  <si>
    <r>
      <t xml:space="preserve">(1) </t>
    </r>
    <r>
      <rPr>
        <sz val="9"/>
        <rFont val="Verdana"/>
        <family val="2"/>
      </rPr>
      <t>Infrastructure Contribution</t>
    </r>
  </si>
  <si>
    <r>
      <t>(2)</t>
    </r>
    <r>
      <rPr>
        <sz val="10"/>
        <rFont val="Verdana"/>
        <family val="2"/>
      </rPr>
      <t>Sustainable Access Contribution</t>
    </r>
  </si>
  <si>
    <t>NOTE - Always refer to WSCC for the latest spreadsheet</t>
  </si>
  <si>
    <t>Residential details from application</t>
  </si>
  <si>
    <t>Dwellings Proposed</t>
  </si>
  <si>
    <t>Dwellings Demolished</t>
  </si>
  <si>
    <t>Occupancy rate</t>
  </si>
  <si>
    <t>Table below contains TOTAL housing mix. Contributions are determined by the NET dwellings increase</t>
  </si>
  <si>
    <t>Total Access Demand (TAD) Contribution</t>
  </si>
  <si>
    <t>Net Parking Spaces</t>
  </si>
  <si>
    <t>Any comments</t>
  </si>
  <si>
    <t>Net
Floorspace (sqm)</t>
  </si>
  <si>
    <t>Total Access (commercial only)</t>
  </si>
  <si>
    <r>
      <t xml:space="preserve">Net Commercial Floor Space </t>
    </r>
    <r>
      <rPr>
        <sz val="8"/>
        <rFont val="Verdana"/>
        <family val="2"/>
      </rPr>
      <t>sqm</t>
    </r>
  </si>
  <si>
    <t>Total TAD Contribution due</t>
  </si>
  <si>
    <t>page 1 of 2</t>
  </si>
  <si>
    <t>page 2 of 2</t>
  </si>
  <si>
    <t>Flats</t>
  </si>
  <si>
    <t>Net Dwellings Proposed</t>
  </si>
  <si>
    <t>Houses demolished</t>
  </si>
  <si>
    <t>Flats demolished</t>
  </si>
  <si>
    <t>Houses</t>
  </si>
  <si>
    <t>Number of fire hydrants</t>
  </si>
  <si>
    <t>4+ bed</t>
  </si>
  <si>
    <t>To be secured under Condition</t>
  </si>
  <si>
    <t>[Last Template Revision - 01.04.25]</t>
  </si>
  <si>
    <r>
      <t>(1)</t>
    </r>
    <r>
      <rPr>
        <sz val="10"/>
        <rFont val="Verdana"/>
        <family val="2"/>
      </rPr>
      <t xml:space="preserve"> £1,730 per net parking space</t>
    </r>
  </si>
  <si>
    <r>
      <t>(2)</t>
    </r>
    <r>
      <rPr>
        <sz val="10"/>
        <rFont val="Verdana"/>
        <family val="2"/>
      </rPr>
      <t xml:space="preserve"> £864 per Net Population Increase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</si>
</sst>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164" formatCode="0.0"/>
    <numFmt numFmtId="165" formatCode="&quot;£&quot;#,##0"/>
    <numFmt numFmtId="166" formatCode="0.0000"/>
    <numFmt numFmtId="167" formatCode="d\.m\.yy;@"/>
    <numFmt numFmtId="168" formatCode="#,##0.0000"/>
  </numFmts>
  <fonts count="21" x14ac:knownFonts="1">
    <font>
      <sz val="10"/>
      <name val="Arial"/>
    </font>
    <font>
      <sz val="8"/>
      <name val="Arial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2"/>
      <name val="Verdana"/>
      <family val="2"/>
    </font>
    <font>
      <b/>
      <sz val="10"/>
      <color indexed="10"/>
      <name val="Verdana"/>
      <family val="2"/>
    </font>
    <font>
      <sz val="10"/>
      <color indexed="10"/>
      <name val="Verdana"/>
      <family val="2"/>
    </font>
    <font>
      <b/>
      <sz val="8"/>
      <name val="Verdana"/>
      <family val="2"/>
    </font>
    <font>
      <b/>
      <i/>
      <sz val="10"/>
      <name val="Verdana"/>
      <family val="2"/>
    </font>
    <font>
      <sz val="8"/>
      <color indexed="10"/>
      <name val="Verdana"/>
      <family val="2"/>
    </font>
    <font>
      <sz val="8"/>
      <name val="Verdana"/>
      <family val="2"/>
    </font>
    <font>
      <sz val="10"/>
      <color indexed="9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vertAlign val="superscript"/>
      <sz val="10"/>
      <name val="Verdana"/>
      <family val="2"/>
    </font>
    <font>
      <sz val="9.5"/>
      <name val="Verdana"/>
      <family val="2"/>
    </font>
    <font>
      <vertAlign val="superscript"/>
      <sz val="9"/>
      <name val="Verdana"/>
      <family val="2"/>
    </font>
    <font>
      <vertAlign val="superscript"/>
      <sz val="9.1999999999999993"/>
      <name val="Verdana"/>
      <family val="2"/>
    </font>
    <font>
      <b/>
      <sz val="10"/>
      <color indexed="9"/>
      <name val="Verdana"/>
      <family val="2"/>
    </font>
    <font>
      <b/>
      <sz val="9.5"/>
      <color indexed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2" borderId="1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4" fillId="0" borderId="0" xfId="0" applyFont="1" applyBorder="1"/>
    <xf numFmtId="3" fontId="14" fillId="0" borderId="0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68" fontId="20" fillId="3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6" fontId="4" fillId="0" borderId="0" xfId="0" applyNumberFormat="1" applyFont="1" applyFill="1" applyBorder="1"/>
    <xf numFmtId="0" fontId="8" fillId="0" borderId="0" xfId="0" applyFont="1" applyFill="1" applyBorder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164" fontId="4" fillId="3" borderId="8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7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165" fontId="3" fillId="0" borderId="6" xfId="0" applyNumberFormat="1" applyFont="1" applyBorder="1" applyAlignment="1">
      <alignment horizontal="right" wrapText="1"/>
    </xf>
    <xf numFmtId="165" fontId="3" fillId="0" borderId="5" xfId="0" applyNumberFormat="1" applyFont="1" applyBorder="1" applyAlignment="1">
      <alignment horizontal="right" wrapText="1"/>
    </xf>
    <xf numFmtId="165" fontId="3" fillId="0" borderId="3" xfId="0" applyNumberFormat="1" applyFont="1" applyBorder="1" applyAlignment="1">
      <alignment horizontal="right" wrapText="1"/>
    </xf>
    <xf numFmtId="0" fontId="3" fillId="2" borderId="1" xfId="0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165" fontId="6" fillId="3" borderId="1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right" vertical="center"/>
    </xf>
    <xf numFmtId="165" fontId="6" fillId="3" borderId="6" xfId="0" applyNumberFormat="1" applyFont="1" applyFill="1" applyBorder="1" applyAlignment="1">
      <alignment horizontal="right" vertical="center"/>
    </xf>
    <xf numFmtId="165" fontId="6" fillId="3" borderId="3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/>
    </xf>
    <xf numFmtId="3" fontId="14" fillId="2" borderId="1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2" borderId="1" xfId="0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" fontId="13" fillId="0" borderId="1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tabSelected="1" zoomScale="90" zoomScaleNormal="90" zoomScaleSheetLayoutView="75" workbookViewId="0">
      <selection activeCell="K17" sqref="K17"/>
    </sheetView>
  </sheetViews>
  <sheetFormatPr defaultColWidth="8.85546875" defaultRowHeight="12.75" x14ac:dyDescent="0.2"/>
  <cols>
    <col min="1" max="1" width="11.85546875" style="13" customWidth="1"/>
    <col min="2" max="2" width="12.140625" style="13" customWidth="1"/>
    <col min="3" max="3" width="11.85546875" style="13" customWidth="1"/>
    <col min="4" max="4" width="10.7109375" style="13" customWidth="1"/>
    <col min="5" max="5" width="9.7109375" style="13" customWidth="1"/>
    <col min="6" max="6" width="13" style="13" customWidth="1"/>
    <col min="7" max="7" width="10.85546875" style="13" customWidth="1"/>
    <col min="8" max="8" width="10.7109375" style="13" customWidth="1"/>
    <col min="9" max="9" width="8.85546875" style="13" customWidth="1"/>
    <col min="10" max="10" width="10.42578125" style="13" bestFit="1" customWidth="1"/>
    <col min="11" max="11" width="11" style="13" customWidth="1"/>
    <col min="12" max="16384" width="8.85546875" style="13"/>
  </cols>
  <sheetData>
    <row r="1" spans="1:14" ht="18" x14ac:dyDescent="0.2">
      <c r="A1" s="9" t="s">
        <v>31</v>
      </c>
      <c r="B1" s="10"/>
      <c r="C1" s="10"/>
      <c r="D1" s="10"/>
      <c r="E1" s="10"/>
      <c r="F1" s="10"/>
      <c r="G1" s="11"/>
      <c r="H1" s="11"/>
      <c r="I1" s="11"/>
      <c r="J1" s="11"/>
      <c r="K1" s="11"/>
      <c r="L1" s="11"/>
      <c r="M1" s="86"/>
      <c r="N1" s="86"/>
    </row>
    <row r="2" spans="1:14" ht="17.45" customHeight="1" x14ac:dyDescent="0.2">
      <c r="A2" s="56" t="s">
        <v>35</v>
      </c>
      <c r="B2" s="10"/>
      <c r="C2" s="10"/>
      <c r="D2" s="10"/>
      <c r="E2" s="10"/>
      <c r="F2" s="10"/>
      <c r="G2" s="11"/>
      <c r="H2" s="11"/>
      <c r="I2" s="98" t="s">
        <v>58</v>
      </c>
      <c r="J2" s="98"/>
      <c r="K2" s="98"/>
      <c r="L2" s="98"/>
      <c r="M2" s="12"/>
      <c r="N2" s="12"/>
    </row>
    <row r="3" spans="1:14" ht="4.9000000000000004" customHeight="1" x14ac:dyDescent="0.2">
      <c r="A3" s="14"/>
      <c r="B3" s="10"/>
      <c r="C3" s="10"/>
      <c r="D3" s="10"/>
      <c r="E3" s="10"/>
      <c r="F3" s="10"/>
      <c r="G3" s="11"/>
      <c r="H3" s="11"/>
      <c r="I3" s="11"/>
      <c r="J3" s="11"/>
      <c r="K3" s="11"/>
      <c r="L3" s="11"/>
      <c r="M3" s="11"/>
    </row>
    <row r="4" spans="1:14" ht="14.45" customHeight="1" x14ac:dyDescent="0.2">
      <c r="A4" s="15" t="s">
        <v>0</v>
      </c>
      <c r="B4" s="103"/>
      <c r="C4" s="103"/>
      <c r="D4" s="104" t="s">
        <v>1</v>
      </c>
      <c r="E4" s="104"/>
      <c r="F4" s="16"/>
      <c r="H4" s="14"/>
      <c r="I4" s="17"/>
      <c r="J4" s="17"/>
      <c r="K4" s="18"/>
      <c r="L4" s="11"/>
      <c r="M4" s="11"/>
    </row>
    <row r="5" spans="1:14" ht="14.45" customHeight="1" x14ac:dyDescent="0.2">
      <c r="A5" s="15" t="s">
        <v>2</v>
      </c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1:14" ht="40.15" customHeight="1" x14ac:dyDescent="0.2">
      <c r="A6" s="15" t="s">
        <v>36</v>
      </c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 spans="1:14" ht="27.6" customHeight="1" x14ac:dyDescent="0.2">
      <c r="A7" s="15" t="s">
        <v>43</v>
      </c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  <c r="N7" s="90"/>
    </row>
    <row r="8" spans="1:14" ht="6" customHeight="1" x14ac:dyDescent="0.2">
      <c r="A8" s="19"/>
      <c r="B8" s="20"/>
      <c r="K8" s="11"/>
      <c r="L8" s="11"/>
      <c r="M8" s="11"/>
    </row>
    <row r="9" spans="1:14" ht="14.45" customHeight="1" x14ac:dyDescent="0.2">
      <c r="A9" s="99" t="s">
        <v>40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</row>
    <row r="10" spans="1:14" ht="6" customHeight="1" x14ac:dyDescent="0.2">
      <c r="A10" s="19"/>
      <c r="B10" s="21"/>
      <c r="C10" s="21"/>
      <c r="D10" s="21"/>
      <c r="E10" s="21"/>
      <c r="F10" s="21"/>
      <c r="G10" s="21"/>
      <c r="H10" s="21"/>
      <c r="I10" s="11"/>
      <c r="J10" s="11"/>
      <c r="K10" s="11"/>
      <c r="L10" s="11"/>
      <c r="M10" s="11"/>
    </row>
    <row r="11" spans="1:14" ht="26.45" customHeight="1" x14ac:dyDescent="0.2">
      <c r="B11" s="11"/>
      <c r="C11" s="65" t="s">
        <v>54</v>
      </c>
      <c r="D11" s="66"/>
      <c r="E11" s="65"/>
      <c r="F11" s="108" t="s">
        <v>52</v>
      </c>
      <c r="G11" s="108"/>
      <c r="H11" s="108"/>
      <c r="I11" s="110"/>
      <c r="J11" s="110"/>
      <c r="K11" s="62"/>
    </row>
    <row r="12" spans="1:14" ht="25.9" customHeight="1" x14ac:dyDescent="0.2">
      <c r="A12" s="25" t="s">
        <v>3</v>
      </c>
      <c r="B12" s="94" t="s">
        <v>39</v>
      </c>
      <c r="C12" s="58" t="s">
        <v>4</v>
      </c>
      <c r="D12" s="25" t="s">
        <v>6</v>
      </c>
      <c r="E12" s="60"/>
      <c r="F12" s="25" t="s">
        <v>3</v>
      </c>
      <c r="G12" s="25" t="s">
        <v>4</v>
      </c>
      <c r="H12" s="25" t="s">
        <v>6</v>
      </c>
      <c r="I12" s="60"/>
      <c r="J12" s="60"/>
      <c r="K12" s="60"/>
    </row>
    <row r="13" spans="1:14" ht="14.25" customHeight="1" x14ac:dyDescent="0.2">
      <c r="A13" s="35" t="s">
        <v>7</v>
      </c>
      <c r="B13" s="95">
        <v>1.5</v>
      </c>
      <c r="C13" s="67"/>
      <c r="D13" s="23">
        <f>C13*B13</f>
        <v>0</v>
      </c>
      <c r="E13" s="82"/>
      <c r="F13" s="35" t="s">
        <v>7</v>
      </c>
      <c r="G13" s="1"/>
      <c r="H13" s="23">
        <f>G13*B13</f>
        <v>0</v>
      </c>
      <c r="I13" s="82"/>
      <c r="J13" s="63"/>
      <c r="K13" s="63"/>
    </row>
    <row r="14" spans="1:14" ht="14.25" customHeight="1" x14ac:dyDescent="0.2">
      <c r="A14" s="35" t="s">
        <v>8</v>
      </c>
      <c r="B14" s="95">
        <v>1.9</v>
      </c>
      <c r="C14" s="68"/>
      <c r="D14" s="23">
        <f>C14*B14</f>
        <v>0</v>
      </c>
      <c r="E14" s="82"/>
      <c r="F14" s="35" t="s">
        <v>8</v>
      </c>
      <c r="G14" s="1"/>
      <c r="H14" s="23">
        <f>G14*B14</f>
        <v>0</v>
      </c>
      <c r="I14" s="82"/>
      <c r="J14" s="63"/>
      <c r="K14" s="63"/>
    </row>
    <row r="15" spans="1:14" ht="14.25" customHeight="1" x14ac:dyDescent="0.2">
      <c r="A15" s="35" t="s">
        <v>9</v>
      </c>
      <c r="B15" s="95">
        <v>2.5</v>
      </c>
      <c r="C15" s="69"/>
      <c r="D15" s="23">
        <f>C15*B15</f>
        <v>0</v>
      </c>
      <c r="E15" s="82"/>
      <c r="F15" s="35" t="s">
        <v>9</v>
      </c>
      <c r="G15" s="1"/>
      <c r="H15" s="23">
        <f>G15*B15</f>
        <v>0</v>
      </c>
      <c r="I15" s="82"/>
      <c r="J15" s="83"/>
      <c r="K15" s="63"/>
    </row>
    <row r="16" spans="1:14" ht="14.25" customHeight="1" x14ac:dyDescent="0.2">
      <c r="A16" s="35" t="s">
        <v>56</v>
      </c>
      <c r="B16" s="96">
        <v>3</v>
      </c>
      <c r="C16" s="68"/>
      <c r="D16" s="23">
        <f>C16*B16</f>
        <v>0</v>
      </c>
      <c r="E16" s="82"/>
      <c r="F16" s="35" t="s">
        <v>10</v>
      </c>
      <c r="G16" s="1"/>
      <c r="H16" s="23">
        <f>G16*B16</f>
        <v>0</v>
      </c>
      <c r="I16" s="82"/>
      <c r="J16" s="63"/>
      <c r="K16" s="63"/>
    </row>
    <row r="17" spans="1:14" ht="14.25" customHeight="1" x14ac:dyDescent="0.2">
      <c r="A17" s="26" t="s">
        <v>11</v>
      </c>
      <c r="B17" s="70"/>
      <c r="C17" s="59">
        <f>SUM(C13:C16)</f>
        <v>0</v>
      </c>
      <c r="D17" s="5">
        <f>SUM(D13:D16)</f>
        <v>0</v>
      </c>
      <c r="E17" s="7"/>
      <c r="F17" s="26" t="s">
        <v>11</v>
      </c>
      <c r="G17" s="5">
        <f>SUM(G13:G16)</f>
        <v>0</v>
      </c>
      <c r="H17" s="5">
        <f>SUM(H13:H16)</f>
        <v>0</v>
      </c>
      <c r="I17" s="7"/>
      <c r="J17" s="8"/>
      <c r="K17" s="8"/>
    </row>
    <row r="18" spans="1:14" x14ac:dyDescent="0.2">
      <c r="A18" s="24"/>
      <c r="B18" s="24"/>
      <c r="C18" s="24"/>
      <c r="D18" s="72"/>
      <c r="E18" s="84"/>
      <c r="F18" s="24"/>
      <c r="G18" s="24"/>
      <c r="H18" s="64"/>
      <c r="I18" s="61"/>
      <c r="J18" s="61"/>
      <c r="K18" s="24"/>
    </row>
    <row r="19" spans="1:14" ht="25.9" customHeight="1" x14ac:dyDescent="0.2">
      <c r="B19" s="11"/>
      <c r="C19" s="65" t="s">
        <v>50</v>
      </c>
      <c r="D19" s="66"/>
      <c r="E19" s="85"/>
      <c r="F19" s="108" t="s">
        <v>53</v>
      </c>
      <c r="G19" s="108"/>
      <c r="H19" s="108"/>
      <c r="I19" s="109"/>
      <c r="J19" s="109"/>
      <c r="K19" s="11"/>
    </row>
    <row r="20" spans="1:14" ht="25.9" customHeight="1" x14ac:dyDescent="0.2">
      <c r="A20" s="25" t="s">
        <v>3</v>
      </c>
      <c r="B20" s="94" t="s">
        <v>39</v>
      </c>
      <c r="C20" s="58" t="s">
        <v>4</v>
      </c>
      <c r="D20" s="25" t="s">
        <v>6</v>
      </c>
      <c r="E20" s="60"/>
      <c r="F20" s="25" t="s">
        <v>3</v>
      </c>
      <c r="G20" s="25" t="s">
        <v>4</v>
      </c>
      <c r="H20" s="25" t="s">
        <v>6</v>
      </c>
      <c r="I20" s="60"/>
      <c r="J20" s="60"/>
      <c r="K20" s="60"/>
    </row>
    <row r="21" spans="1:14" ht="14.25" customHeight="1" x14ac:dyDescent="0.2">
      <c r="A21" s="35" t="s">
        <v>7</v>
      </c>
      <c r="B21" s="95">
        <v>1.3</v>
      </c>
      <c r="C21" s="67"/>
      <c r="D21" s="23">
        <f>C21*B21</f>
        <v>0</v>
      </c>
      <c r="E21" s="82"/>
      <c r="F21" s="35" t="s">
        <v>7</v>
      </c>
      <c r="G21" s="1"/>
      <c r="H21" s="23">
        <f>G21*B21</f>
        <v>0</v>
      </c>
      <c r="I21" s="82"/>
      <c r="J21" s="63"/>
      <c r="K21" s="63"/>
    </row>
    <row r="22" spans="1:14" ht="14.25" customHeight="1" x14ac:dyDescent="0.2">
      <c r="A22" s="35" t="s">
        <v>8</v>
      </c>
      <c r="B22" s="95">
        <v>1.9</v>
      </c>
      <c r="C22" s="68"/>
      <c r="D22" s="23">
        <f>C22*B22</f>
        <v>0</v>
      </c>
      <c r="E22" s="82"/>
      <c r="F22" s="35" t="s">
        <v>8</v>
      </c>
      <c r="G22" s="1"/>
      <c r="H22" s="23">
        <f>G22*B22</f>
        <v>0</v>
      </c>
      <c r="I22" s="82"/>
      <c r="J22" s="63"/>
      <c r="K22" s="63"/>
    </row>
    <row r="23" spans="1:14" ht="14.25" customHeight="1" x14ac:dyDescent="0.2">
      <c r="A23" s="35" t="s">
        <v>9</v>
      </c>
      <c r="B23" s="95">
        <v>2.4</v>
      </c>
      <c r="C23" s="69"/>
      <c r="D23" s="23">
        <f>C23*B23</f>
        <v>0</v>
      </c>
      <c r="E23" s="82"/>
      <c r="F23" s="35" t="s">
        <v>9</v>
      </c>
      <c r="G23" s="1"/>
      <c r="H23" s="23">
        <f>G23*B23</f>
        <v>0</v>
      </c>
      <c r="I23" s="82"/>
      <c r="J23" s="83"/>
      <c r="K23" s="63"/>
    </row>
    <row r="24" spans="1:14" ht="14.25" customHeight="1" x14ac:dyDescent="0.2">
      <c r="A24" s="35" t="s">
        <v>56</v>
      </c>
      <c r="B24" s="95">
        <v>2.8</v>
      </c>
      <c r="C24" s="68"/>
      <c r="D24" s="23">
        <f>C24*B24</f>
        <v>0</v>
      </c>
      <c r="E24" s="82"/>
      <c r="F24" s="35" t="s">
        <v>10</v>
      </c>
      <c r="G24" s="1"/>
      <c r="H24" s="23">
        <f>G24*B24</f>
        <v>0</v>
      </c>
      <c r="I24" s="82"/>
      <c r="J24" s="63"/>
      <c r="K24" s="63"/>
    </row>
    <row r="25" spans="1:14" ht="14.25" customHeight="1" x14ac:dyDescent="0.2">
      <c r="A25" s="26" t="s">
        <v>11</v>
      </c>
      <c r="B25" s="71"/>
      <c r="C25" s="59">
        <f>SUM(C21:C24)</f>
        <v>0</v>
      </c>
      <c r="D25" s="5">
        <f>SUM(D21:D24)</f>
        <v>0</v>
      </c>
      <c r="E25" s="7"/>
      <c r="F25" s="26" t="s">
        <v>11</v>
      </c>
      <c r="G25" s="5">
        <f>SUM(G21:G24)</f>
        <v>0</v>
      </c>
      <c r="H25" s="5">
        <f>SUM(H21:H24)</f>
        <v>0</v>
      </c>
      <c r="I25" s="7"/>
      <c r="J25" s="8"/>
      <c r="K25" s="8"/>
    </row>
    <row r="26" spans="1:14" x14ac:dyDescent="0.2">
      <c r="A26" s="11"/>
      <c r="B26" s="11"/>
      <c r="C26" s="11"/>
      <c r="D26" s="73"/>
      <c r="E26" s="27"/>
      <c r="F26" s="27"/>
      <c r="G26" s="27"/>
      <c r="H26" s="27"/>
      <c r="I26" s="27"/>
      <c r="J26" s="27"/>
      <c r="K26" s="27"/>
      <c r="L26" s="27"/>
      <c r="M26" s="11"/>
      <c r="N26" s="64"/>
    </row>
    <row r="27" spans="1:14" ht="13.15" customHeight="1" x14ac:dyDescent="0.2">
      <c r="A27" s="28"/>
      <c r="B27" s="97" t="s">
        <v>37</v>
      </c>
      <c r="C27" s="97"/>
      <c r="D27" s="97"/>
      <c r="E27" s="111">
        <f>C17+C25</f>
        <v>0</v>
      </c>
      <c r="F27" s="111"/>
      <c r="I27" s="29"/>
      <c r="J27" s="57"/>
      <c r="K27" s="57"/>
      <c r="L27" s="3"/>
    </row>
    <row r="28" spans="1:14" ht="13.15" customHeight="1" x14ac:dyDescent="0.2">
      <c r="A28" s="27"/>
      <c r="B28" s="97" t="s">
        <v>38</v>
      </c>
      <c r="C28" s="97"/>
      <c r="D28" s="97"/>
      <c r="E28" s="112">
        <f>G17+G25</f>
        <v>0</v>
      </c>
      <c r="F28" s="112"/>
      <c r="G28" s="11"/>
      <c r="H28" s="11"/>
      <c r="I28" s="37"/>
      <c r="J28" s="30" t="s">
        <v>12</v>
      </c>
      <c r="K28" s="31"/>
      <c r="M28" s="11"/>
      <c r="N28" s="11"/>
    </row>
    <row r="29" spans="1:14" ht="12.6" customHeight="1" x14ac:dyDescent="0.2">
      <c r="A29" s="11"/>
      <c r="B29" s="97" t="s">
        <v>51</v>
      </c>
      <c r="C29" s="97"/>
      <c r="D29" s="97"/>
      <c r="E29" s="112">
        <f>E27-E28</f>
        <v>0</v>
      </c>
      <c r="F29" s="112"/>
      <c r="G29" s="11"/>
      <c r="H29" s="11"/>
      <c r="J29" s="32" t="s">
        <v>13</v>
      </c>
      <c r="K29" s="33"/>
      <c r="M29" s="34" t="s">
        <v>48</v>
      </c>
    </row>
    <row r="30" spans="1:14" x14ac:dyDescent="0.2">
      <c r="A30" s="39"/>
      <c r="B30" s="97" t="s">
        <v>32</v>
      </c>
      <c r="C30" s="97"/>
      <c r="D30" s="97"/>
      <c r="E30" s="105">
        <f>D17+D25-H17-H25</f>
        <v>0</v>
      </c>
      <c r="F30" s="105"/>
    </row>
    <row r="31" spans="1:14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3" spans="1:12" ht="18" x14ac:dyDescent="0.2">
      <c r="A33" s="9" t="s">
        <v>41</v>
      </c>
      <c r="B33" s="22"/>
      <c r="C33" s="22"/>
      <c r="D33" s="22"/>
      <c r="E33" s="22"/>
      <c r="F33" s="11"/>
      <c r="G33" s="11"/>
      <c r="H33" s="2"/>
      <c r="I33" s="2"/>
      <c r="J33" s="2"/>
      <c r="K33" s="2"/>
    </row>
    <row r="34" spans="1:12" ht="10.15" customHeight="1" x14ac:dyDescent="0.2">
      <c r="A34" s="38"/>
      <c r="B34" s="38"/>
      <c r="C34" s="38"/>
      <c r="D34" s="38"/>
      <c r="E34" s="38"/>
      <c r="F34" s="11"/>
      <c r="G34" s="11"/>
      <c r="H34" s="2"/>
      <c r="I34" s="2"/>
      <c r="J34" s="2"/>
      <c r="K34" s="2"/>
    </row>
    <row r="35" spans="1:12" ht="14.45" customHeight="1" x14ac:dyDescent="0.2">
      <c r="A35" s="22" t="s">
        <v>18</v>
      </c>
      <c r="B35" s="22"/>
      <c r="C35" s="11"/>
      <c r="D35" s="11"/>
      <c r="E35" s="11"/>
      <c r="F35" s="11"/>
      <c r="G35" s="11"/>
      <c r="H35" s="2"/>
      <c r="I35" s="2"/>
      <c r="J35" s="2"/>
      <c r="K35" s="2"/>
    </row>
    <row r="36" spans="1:12" x14ac:dyDescent="0.2">
      <c r="A36" s="22"/>
      <c r="B36" s="11"/>
      <c r="C36" s="11"/>
      <c r="D36" s="11"/>
      <c r="E36" s="11"/>
      <c r="F36" s="11"/>
      <c r="G36" s="11"/>
      <c r="H36" s="2"/>
      <c r="I36" s="2"/>
      <c r="J36" s="2"/>
      <c r="K36" s="2"/>
    </row>
    <row r="37" spans="1:12" ht="14.45" customHeight="1" x14ac:dyDescent="0.2">
      <c r="B37" s="124" t="s">
        <v>16</v>
      </c>
      <c r="C37" s="125"/>
      <c r="D37" s="126"/>
      <c r="E37" s="55"/>
    </row>
    <row r="38" spans="1:12" s="41" customFormat="1" ht="14.45" customHeight="1" x14ac:dyDescent="0.2">
      <c r="A38" s="39"/>
      <c r="B38" s="123" t="s">
        <v>15</v>
      </c>
      <c r="C38" s="123"/>
      <c r="D38" s="123"/>
      <c r="E38" s="55"/>
      <c r="F38" s="40"/>
      <c r="J38" s="7"/>
      <c r="K38" s="7"/>
      <c r="L38" s="8"/>
    </row>
    <row r="39" spans="1:12" s="41" customFormat="1" ht="14.45" customHeight="1" x14ac:dyDescent="0.2">
      <c r="A39" s="39"/>
      <c r="B39" s="122" t="s">
        <v>17</v>
      </c>
      <c r="C39" s="122"/>
      <c r="D39" s="122"/>
      <c r="E39" s="5">
        <f>E38-E37</f>
        <v>0</v>
      </c>
      <c r="F39" s="40"/>
      <c r="J39" s="7"/>
      <c r="K39" s="7"/>
      <c r="L39" s="8"/>
    </row>
    <row r="40" spans="1:12" x14ac:dyDescent="0.2">
      <c r="A40" s="22"/>
      <c r="B40" s="11"/>
      <c r="C40" s="11"/>
      <c r="D40" s="11"/>
      <c r="E40" s="11"/>
      <c r="F40" s="11"/>
      <c r="G40" s="11"/>
      <c r="H40" s="2"/>
      <c r="I40" s="2"/>
      <c r="J40" s="2"/>
      <c r="K40" s="2"/>
    </row>
    <row r="41" spans="1:12" ht="16.899999999999999" customHeight="1" x14ac:dyDescent="0.2">
      <c r="A41" s="127" t="s">
        <v>27</v>
      </c>
      <c r="B41" s="128"/>
      <c r="C41" s="128"/>
      <c r="D41" s="129"/>
      <c r="E41" s="131">
        <f>E39*1730</f>
        <v>0</v>
      </c>
      <c r="F41" s="131"/>
      <c r="G41" s="42" t="s">
        <v>59</v>
      </c>
      <c r="I41" s="2"/>
      <c r="J41" s="2"/>
      <c r="K41" s="2"/>
    </row>
    <row r="42" spans="1:12" ht="16.899999999999999" customHeight="1" x14ac:dyDescent="0.2">
      <c r="A42" s="134" t="s">
        <v>28</v>
      </c>
      <c r="B42" s="134"/>
      <c r="C42" s="134"/>
      <c r="D42" s="134"/>
      <c r="E42" s="131">
        <f>(E30-E39)*864</f>
        <v>0</v>
      </c>
      <c r="F42" s="131"/>
      <c r="G42" s="42" t="s">
        <v>60</v>
      </c>
      <c r="I42" s="2"/>
      <c r="J42" s="2"/>
      <c r="K42" s="2"/>
    </row>
    <row r="43" spans="1:12" x14ac:dyDescent="0.2">
      <c r="H43" s="2"/>
      <c r="I43" s="2"/>
      <c r="J43" s="2"/>
      <c r="K43" s="2"/>
    </row>
    <row r="44" spans="1:12" ht="14.45" customHeight="1" x14ac:dyDescent="0.2">
      <c r="B44" s="137" t="s">
        <v>25</v>
      </c>
      <c r="C44" s="138"/>
      <c r="D44" s="139"/>
      <c r="E44" s="135">
        <f>E41+E42</f>
        <v>0</v>
      </c>
      <c r="F44" s="136"/>
      <c r="J44" s="11"/>
    </row>
    <row r="47" spans="1:12" ht="14.45" customHeight="1" x14ac:dyDescent="0.2">
      <c r="A47" s="22" t="s">
        <v>19</v>
      </c>
    </row>
    <row r="49" spans="1:16" ht="42" customHeight="1" x14ac:dyDescent="0.2">
      <c r="A49" s="132"/>
      <c r="B49" s="133"/>
      <c r="C49" s="92" t="s">
        <v>44</v>
      </c>
      <c r="D49" s="93" t="s">
        <v>5</v>
      </c>
      <c r="E49" s="6" t="s">
        <v>30</v>
      </c>
      <c r="F49" s="4" t="s">
        <v>24</v>
      </c>
      <c r="G49" s="118" t="s">
        <v>34</v>
      </c>
      <c r="H49" s="118"/>
      <c r="I49" s="116" t="s">
        <v>33</v>
      </c>
      <c r="J49" s="117"/>
      <c r="K49" s="114" t="s">
        <v>14</v>
      </c>
      <c r="L49" s="114"/>
    </row>
    <row r="50" spans="1:16" ht="14.45" customHeight="1" x14ac:dyDescent="0.2">
      <c r="A50" s="124" t="s">
        <v>20</v>
      </c>
      <c r="B50" s="126"/>
      <c r="C50" s="80"/>
      <c r="D50" s="43">
        <v>21</v>
      </c>
      <c r="E50" s="74">
        <f>(C50/D50)</f>
        <v>0</v>
      </c>
      <c r="F50" s="80"/>
      <c r="G50" s="115">
        <f>(E50-F50)*864</f>
        <v>0</v>
      </c>
      <c r="H50" s="115"/>
      <c r="I50" s="115">
        <f>F50*1730</f>
        <v>0</v>
      </c>
      <c r="J50" s="115"/>
      <c r="K50" s="113">
        <f>(G50+I50)</f>
        <v>0</v>
      </c>
      <c r="L50" s="113"/>
    </row>
    <row r="51" spans="1:16" ht="14.45" customHeight="1" x14ac:dyDescent="0.2">
      <c r="A51" s="124" t="s">
        <v>21</v>
      </c>
      <c r="B51" s="126"/>
      <c r="C51" s="80"/>
      <c r="D51" s="43">
        <v>37</v>
      </c>
      <c r="E51" s="74">
        <f>(C51/D51)</f>
        <v>0</v>
      </c>
      <c r="F51" s="80"/>
      <c r="G51" s="115">
        <f>(E51-F51)*864</f>
        <v>0</v>
      </c>
      <c r="H51" s="115"/>
      <c r="I51" s="115">
        <f>F51*1730</f>
        <v>0</v>
      </c>
      <c r="J51" s="115"/>
      <c r="K51" s="113">
        <f>(G51+I51)</f>
        <v>0</v>
      </c>
      <c r="L51" s="113"/>
    </row>
    <row r="52" spans="1:16" ht="14.45" customHeight="1" x14ac:dyDescent="0.2">
      <c r="A52" s="145" t="s">
        <v>22</v>
      </c>
      <c r="B52" s="145"/>
      <c r="C52" s="80"/>
      <c r="D52" s="43">
        <v>35</v>
      </c>
      <c r="E52" s="74">
        <f>(C52/D52)</f>
        <v>0</v>
      </c>
      <c r="F52" s="80"/>
      <c r="G52" s="115">
        <f>(E52-F52)*864</f>
        <v>0</v>
      </c>
      <c r="H52" s="115"/>
      <c r="I52" s="115">
        <f>F52*1730</f>
        <v>0</v>
      </c>
      <c r="J52" s="115"/>
      <c r="K52" s="113">
        <f>(G52+I52)</f>
        <v>0</v>
      </c>
      <c r="L52" s="113"/>
    </row>
    <row r="53" spans="1:16" ht="14.45" customHeight="1" x14ac:dyDescent="0.2">
      <c r="A53" s="145" t="s">
        <v>23</v>
      </c>
      <c r="B53" s="145"/>
      <c r="C53" s="80"/>
      <c r="D53" s="43">
        <v>47</v>
      </c>
      <c r="E53" s="74">
        <f>(C53/D53)</f>
        <v>0</v>
      </c>
      <c r="F53" s="80"/>
      <c r="G53" s="115">
        <f>(E53-F53)*864</f>
        <v>0</v>
      </c>
      <c r="H53" s="115"/>
      <c r="I53" s="115">
        <f>F53*1730</f>
        <v>0</v>
      </c>
      <c r="J53" s="115"/>
      <c r="K53" s="113">
        <f>(G53+I53)</f>
        <v>0</v>
      </c>
      <c r="L53" s="113"/>
    </row>
    <row r="54" spans="1:16" ht="6" customHeight="1" x14ac:dyDescent="0.2">
      <c r="C54" s="44"/>
      <c r="D54" s="44"/>
      <c r="E54" s="44"/>
      <c r="G54" s="45"/>
      <c r="H54" s="45"/>
      <c r="I54" s="46"/>
    </row>
    <row r="55" spans="1:16" ht="14.45" customHeight="1" x14ac:dyDescent="0.2">
      <c r="B55" s="75" t="s">
        <v>11</v>
      </c>
      <c r="C55" s="79">
        <f>SUM(C50:C53)</f>
        <v>0</v>
      </c>
      <c r="D55" s="78"/>
      <c r="E55" s="81">
        <f>SUM(E50:E53)</f>
        <v>0</v>
      </c>
      <c r="F55" s="79">
        <f>SUM(F50:F53)</f>
        <v>0</v>
      </c>
      <c r="G55" s="141" t="s">
        <v>26</v>
      </c>
      <c r="H55" s="141"/>
      <c r="I55" s="141"/>
      <c r="J55" s="141"/>
      <c r="K55" s="135">
        <f>SUM(K50:L53)</f>
        <v>0</v>
      </c>
      <c r="L55" s="136"/>
    </row>
    <row r="56" spans="1:16" x14ac:dyDescent="0.2">
      <c r="C56" s="47"/>
      <c r="D56" s="47"/>
      <c r="E56" s="47"/>
      <c r="F56" s="48"/>
      <c r="G56" s="48"/>
      <c r="H56" s="48"/>
      <c r="I56" s="49"/>
    </row>
    <row r="57" spans="1:16" ht="15" x14ac:dyDescent="0.2">
      <c r="C57" s="47"/>
      <c r="D57" s="47"/>
      <c r="E57" s="42" t="s">
        <v>29</v>
      </c>
      <c r="F57" s="47"/>
      <c r="G57" s="47"/>
      <c r="H57" s="50"/>
      <c r="I57" s="50"/>
      <c r="J57" s="49"/>
    </row>
    <row r="58" spans="1:16" ht="13.15" customHeight="1" x14ac:dyDescent="0.2">
      <c r="I58" s="146" t="s">
        <v>12</v>
      </c>
      <c r="J58" s="146"/>
      <c r="K58" s="36">
        <f>K28</f>
        <v>0</v>
      </c>
    </row>
    <row r="59" spans="1:16" x14ac:dyDescent="0.2">
      <c r="I59" s="11"/>
      <c r="J59" s="32" t="s">
        <v>13</v>
      </c>
      <c r="K59" s="91">
        <f>K29</f>
        <v>0</v>
      </c>
      <c r="M59" s="34" t="s">
        <v>49</v>
      </c>
    </row>
    <row r="60" spans="1:16" x14ac:dyDescent="0.2">
      <c r="A60" s="41"/>
      <c r="B60" s="41"/>
      <c r="C60" s="41"/>
      <c r="D60" s="41"/>
      <c r="E60" s="41"/>
      <c r="F60" s="41"/>
      <c r="G60" s="41"/>
      <c r="H60" s="41"/>
      <c r="I60" s="41"/>
    </row>
    <row r="61" spans="1:16" x14ac:dyDescent="0.2">
      <c r="A61" s="41"/>
      <c r="B61" s="51"/>
      <c r="C61" s="51"/>
      <c r="D61" s="52"/>
      <c r="E61" s="53"/>
      <c r="F61" s="51"/>
      <c r="G61" s="54"/>
      <c r="H61" s="54"/>
      <c r="I61" s="54"/>
    </row>
    <row r="62" spans="1:16" x14ac:dyDescent="0.2">
      <c r="B62" s="142" t="s">
        <v>32</v>
      </c>
      <c r="C62" s="143"/>
      <c r="D62" s="144"/>
      <c r="E62" s="140">
        <f>E30</f>
        <v>0</v>
      </c>
      <c r="F62" s="140"/>
      <c r="G62" s="77"/>
      <c r="H62" s="77"/>
      <c r="K62" s="18"/>
      <c r="L62" s="18"/>
      <c r="M62" s="18"/>
      <c r="N62" s="18"/>
      <c r="O62" s="18"/>
      <c r="P62" s="18"/>
    </row>
    <row r="63" spans="1:16" x14ac:dyDescent="0.2">
      <c r="B63" s="142" t="s">
        <v>42</v>
      </c>
      <c r="C63" s="143"/>
      <c r="D63" s="144"/>
      <c r="E63" s="149">
        <f>E39+F50+F51+F52+F53</f>
        <v>0</v>
      </c>
      <c r="F63" s="149"/>
      <c r="G63" s="77"/>
      <c r="H63" s="77"/>
      <c r="K63" s="18"/>
      <c r="L63" s="18"/>
      <c r="M63" s="18"/>
      <c r="N63" s="18"/>
      <c r="O63" s="18"/>
      <c r="P63" s="18"/>
    </row>
    <row r="64" spans="1:16" x14ac:dyDescent="0.2">
      <c r="B64" s="142" t="s">
        <v>46</v>
      </c>
      <c r="C64" s="143"/>
      <c r="D64" s="144"/>
      <c r="E64" s="149">
        <f>C55</f>
        <v>0</v>
      </c>
      <c r="F64" s="149"/>
      <c r="G64" s="77"/>
      <c r="H64" s="77"/>
      <c r="K64" s="18"/>
      <c r="L64" s="18"/>
      <c r="M64" s="18"/>
      <c r="N64" s="18"/>
      <c r="O64" s="18"/>
      <c r="P64" s="18"/>
    </row>
    <row r="65" spans="2:16" x14ac:dyDescent="0.2">
      <c r="B65" s="130" t="s">
        <v>45</v>
      </c>
      <c r="C65" s="130"/>
      <c r="D65" s="130"/>
      <c r="E65" s="148">
        <f>E55</f>
        <v>0</v>
      </c>
      <c r="F65" s="148"/>
      <c r="G65" s="77"/>
      <c r="H65" s="77"/>
      <c r="K65" s="18"/>
      <c r="L65" s="18"/>
      <c r="M65" s="18"/>
      <c r="N65" s="18"/>
      <c r="O65" s="18"/>
      <c r="P65" s="18"/>
    </row>
    <row r="66" spans="2:16" x14ac:dyDescent="0.2">
      <c r="B66" s="130" t="s">
        <v>55</v>
      </c>
      <c r="C66" s="130"/>
      <c r="D66" s="130"/>
      <c r="E66" s="147" t="s">
        <v>57</v>
      </c>
      <c r="F66" s="147"/>
      <c r="G66" s="77"/>
      <c r="H66" s="77"/>
      <c r="K66" s="18"/>
      <c r="L66" s="18"/>
      <c r="M66" s="18"/>
      <c r="N66" s="18"/>
      <c r="O66" s="18"/>
      <c r="P66" s="18"/>
    </row>
    <row r="67" spans="2:16" ht="18" x14ac:dyDescent="0.25">
      <c r="B67" s="87" t="s">
        <v>47</v>
      </c>
      <c r="C67" s="88"/>
      <c r="D67" s="88"/>
      <c r="E67" s="89"/>
      <c r="F67" s="89"/>
      <c r="G67" s="77"/>
      <c r="H67" s="77"/>
      <c r="K67" s="18"/>
      <c r="L67" s="18"/>
      <c r="M67" s="18"/>
      <c r="N67" s="18"/>
      <c r="O67" s="18"/>
      <c r="P67" s="18"/>
    </row>
    <row r="68" spans="2:16" x14ac:dyDescent="0.2">
      <c r="B68" s="76"/>
      <c r="C68" s="76"/>
      <c r="D68" s="119" t="str">
        <f>IF(E44+K55&gt;0,E44+K55,"£0")</f>
        <v>£0</v>
      </c>
      <c r="E68" s="120"/>
      <c r="F68" s="121"/>
      <c r="G68" s="76"/>
      <c r="H68" s="77"/>
      <c r="K68" s="18"/>
      <c r="L68" s="18"/>
      <c r="M68" s="18"/>
      <c r="N68" s="18"/>
      <c r="O68" s="18"/>
      <c r="P68" s="18"/>
    </row>
  </sheetData>
  <mergeCells count="62">
    <mergeCell ref="B66:D66"/>
    <mergeCell ref="E66:F66"/>
    <mergeCell ref="I50:J50"/>
    <mergeCell ref="I51:J51"/>
    <mergeCell ref="I52:J52"/>
    <mergeCell ref="A52:B52"/>
    <mergeCell ref="A50:B50"/>
    <mergeCell ref="A51:B51"/>
    <mergeCell ref="E65:F65"/>
    <mergeCell ref="G52:H52"/>
    <mergeCell ref="E64:F64"/>
    <mergeCell ref="B64:D64"/>
    <mergeCell ref="E63:F63"/>
    <mergeCell ref="K55:L55"/>
    <mergeCell ref="I53:J53"/>
    <mergeCell ref="G55:J55"/>
    <mergeCell ref="B63:D63"/>
    <mergeCell ref="G53:H53"/>
    <mergeCell ref="B62:D62"/>
    <mergeCell ref="A53:B53"/>
    <mergeCell ref="K53:L53"/>
    <mergeCell ref="I58:J58"/>
    <mergeCell ref="E29:F29"/>
    <mergeCell ref="D68:F68"/>
    <mergeCell ref="B28:D28"/>
    <mergeCell ref="B29:D29"/>
    <mergeCell ref="B39:D39"/>
    <mergeCell ref="B38:D38"/>
    <mergeCell ref="B37:D37"/>
    <mergeCell ref="A41:D41"/>
    <mergeCell ref="B65:D65"/>
    <mergeCell ref="E41:F41"/>
    <mergeCell ref="E42:F42"/>
    <mergeCell ref="A49:B49"/>
    <mergeCell ref="A42:D42"/>
    <mergeCell ref="E44:F44"/>
    <mergeCell ref="B44:D44"/>
    <mergeCell ref="E62:F62"/>
    <mergeCell ref="K52:L52"/>
    <mergeCell ref="K51:L51"/>
    <mergeCell ref="K50:L50"/>
    <mergeCell ref="K49:L49"/>
    <mergeCell ref="G50:H50"/>
    <mergeCell ref="G51:H51"/>
    <mergeCell ref="I49:J49"/>
    <mergeCell ref="G49:H49"/>
    <mergeCell ref="B30:D30"/>
    <mergeCell ref="I2:L2"/>
    <mergeCell ref="A9:N9"/>
    <mergeCell ref="B7:M7"/>
    <mergeCell ref="B4:C4"/>
    <mergeCell ref="D4:E4"/>
    <mergeCell ref="E30:F30"/>
    <mergeCell ref="B27:D27"/>
    <mergeCell ref="B5:M5"/>
    <mergeCell ref="B6:M6"/>
    <mergeCell ref="F11:H11"/>
    <mergeCell ref="I19:J19"/>
    <mergeCell ref="F19:H19"/>
    <mergeCell ref="I11:J11"/>
    <mergeCell ref="E27:F27"/>
    <mergeCell ref="E28:F28"/>
  </mergeCells>
  <phoneticPr fontId="1" type="noConversion"/>
  <pageMargins left="0.62992125984251968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WSCC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Ryder</dc:creator>
  <cp:lastModifiedBy>Naomi Hoyland</cp:lastModifiedBy>
  <cp:lastPrinted>2012-01-05T11:21:42Z</cp:lastPrinted>
  <dcterms:created xsi:type="dcterms:W3CDTF">2007-10-02T10:34:55Z</dcterms:created>
  <dcterms:modified xsi:type="dcterms:W3CDTF">2025-04-01T12:03:44Z</dcterms:modified>
</cp:coreProperties>
</file>