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teamspace.westsussex.gov.uk\DavWWWRoot\teams\TT\CO\Admin\Web\1. WIP\Accessibility\Now accessible docs for saving elsewhere\"/>
    </mc:Choice>
  </mc:AlternateContent>
  <xr:revisionPtr revIDLastSave="0" documentId="13_ncr:1_{D1C64B17-8F22-41A2-B3A8-816FE3314B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ccupancy and income" sheetId="11" r:id="rId1"/>
    <sheet name="Sheet1" sheetId="14" state="hidden" r:id="rId2"/>
  </sheets>
  <definedNames>
    <definedName name="Occupancy">#REF!</definedName>
    <definedName name="Occupancy3">#REF!</definedName>
    <definedName name="Occupancy5">#REF!</definedName>
    <definedName name="OccupancyLevel">Sheet1!$A$1:$A$20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1" l="1"/>
  <c r="M7" i="11" s="1"/>
  <c r="M22" i="11" s="1"/>
  <c r="F26" i="11"/>
  <c r="M4" i="11" s="1"/>
  <c r="K28" i="11"/>
  <c r="K27" i="11"/>
  <c r="L28" i="11"/>
  <c r="L27" i="11"/>
  <c r="L26" i="11"/>
  <c r="K26" i="11"/>
  <c r="L20" i="11"/>
  <c r="L21" i="11"/>
  <c r="L22" i="11"/>
  <c r="K20" i="11"/>
  <c r="K21" i="11"/>
  <c r="K22" i="11"/>
  <c r="F11" i="11"/>
  <c r="K15" i="11"/>
  <c r="K16" i="11"/>
  <c r="L15" i="11"/>
  <c r="L16" i="11"/>
  <c r="D17" i="11"/>
  <c r="S31" i="11"/>
  <c r="S32" i="11" s="1"/>
  <c r="R31" i="11"/>
  <c r="R32" i="11" s="1"/>
  <c r="M5" i="11" l="1"/>
  <c r="O5" i="11" s="1"/>
  <c r="F28" i="11"/>
  <c r="N22" i="11"/>
  <c r="O22" i="11"/>
  <c r="N4" i="11"/>
  <c r="O4" i="11"/>
  <c r="F33" i="11"/>
  <c r="F36" i="11" s="1"/>
  <c r="F37" i="11" s="1"/>
  <c r="M26" i="11"/>
  <c r="M15" i="11"/>
  <c r="M20" i="11"/>
  <c r="O7" i="11"/>
  <c r="M3" i="11"/>
  <c r="M6" i="11"/>
  <c r="M28" i="11"/>
  <c r="N7" i="11"/>
  <c r="N5" i="11" l="1"/>
  <c r="O28" i="11"/>
  <c r="N28" i="11"/>
  <c r="O20" i="11"/>
  <c r="N20" i="11"/>
  <c r="N15" i="11"/>
  <c r="O15" i="11"/>
  <c r="N26" i="11"/>
  <c r="O26" i="11"/>
  <c r="N6" i="11"/>
  <c r="M21" i="11"/>
  <c r="M16" i="11"/>
  <c r="M27" i="11"/>
  <c r="O6" i="11"/>
  <c r="M8" i="11"/>
  <c r="N3" i="11"/>
  <c r="O3" i="11"/>
  <c r="O8" i="11" s="1"/>
  <c r="N8" i="11" l="1"/>
  <c r="N16" i="11"/>
  <c r="N17" i="11" s="1"/>
  <c r="O16" i="11"/>
  <c r="O21" i="11"/>
  <c r="O23" i="11" s="1"/>
  <c r="N21" i="11"/>
  <c r="N23" i="11" s="1"/>
  <c r="O17" i="11"/>
  <c r="N27" i="11"/>
  <c r="N29" i="11" s="1"/>
  <c r="O27" i="11"/>
  <c r="O29" i="11" s="1"/>
</calcChain>
</file>

<file path=xl/sharedStrings.xml><?xml version="1.0" encoding="utf-8"?>
<sst xmlns="http://schemas.openxmlformats.org/spreadsheetml/2006/main" count="71" uniqueCount="49">
  <si>
    <t xml:space="preserve">Your Fee Income </t>
  </si>
  <si>
    <t xml:space="preserve">0 - 2 year olds </t>
  </si>
  <si>
    <t xml:space="preserve">Hours Per Year </t>
  </si>
  <si>
    <t>A</t>
  </si>
  <si>
    <t>B</t>
  </si>
  <si>
    <t>D</t>
  </si>
  <si>
    <t xml:space="preserve">Hide </t>
  </si>
  <si>
    <t xml:space="preserve">Looking at Capacity </t>
  </si>
  <si>
    <t xml:space="preserve">Number of hours open each day </t>
  </si>
  <si>
    <t xml:space="preserve">Number of weeks open each year </t>
  </si>
  <si>
    <t>Current Price Per Hour</t>
  </si>
  <si>
    <t xml:space="preserve">Price Per Hour From April 2017 </t>
  </si>
  <si>
    <t>Income from April 2017</t>
  </si>
  <si>
    <t xml:space="preserve">Present Income </t>
  </si>
  <si>
    <t>Number of days open each week</t>
  </si>
  <si>
    <t xml:space="preserve">Maximum daily capacity </t>
  </si>
  <si>
    <t xml:space="preserve">Places for 0-2 year olds </t>
  </si>
  <si>
    <t>Places for 2 year olds</t>
  </si>
  <si>
    <t>Places for 3-4 year olds</t>
  </si>
  <si>
    <t>Total registered places</t>
  </si>
  <si>
    <t>Number of hours available per place per year:</t>
  </si>
  <si>
    <t>Please choose the average % occupancy level that reflects your setting:</t>
  </si>
  <si>
    <t xml:space="preserve">2 year old Fee Paying  </t>
  </si>
  <si>
    <t xml:space="preserve">3 &amp; 4 year old Fee Paying </t>
  </si>
  <si>
    <t>% fee paying</t>
  </si>
  <si>
    <t>hrs per yr</t>
  </si>
  <si>
    <t xml:space="preserve">Current hours used </t>
  </si>
  <si>
    <t>Potential Capacity</t>
  </si>
  <si>
    <t>hrs per wk</t>
  </si>
  <si>
    <t xml:space="preserve">Total  </t>
  </si>
  <si>
    <t>% FE</t>
  </si>
  <si>
    <t>Potential Impact of 30 Hours on 3 &amp; 4 year old income</t>
  </si>
  <si>
    <t>Universal 3 &amp; 4 year old FE</t>
  </si>
  <si>
    <t>2 year old FE</t>
  </si>
  <si>
    <t>If 75% 3 &amp; 4 year old fee paying sessions become funded</t>
  </si>
  <si>
    <t>25% 3 &amp; 4 year olds remain fee paying</t>
  </si>
  <si>
    <t>If all 3 &amp; 4 year old fee paying sessions switch to funded</t>
  </si>
  <si>
    <t>If 50% 3 &amp; 4 year old fee paying sessions become funded</t>
  </si>
  <si>
    <t xml:space="preserve">Maximum Capacity </t>
  </si>
  <si>
    <t>3 &amp; 4 year old FE</t>
  </si>
  <si>
    <t>Working out your capacity in hours</t>
  </si>
  <si>
    <t>C</t>
  </si>
  <si>
    <t>Table 1:</t>
  </si>
  <si>
    <t>Table 2:</t>
  </si>
  <si>
    <t>Table 3:</t>
  </si>
  <si>
    <t>ecs</t>
  </si>
  <si>
    <t>Please add the number of children you are registered to care for at any one time into the orange boxes below.</t>
  </si>
  <si>
    <t>For 2 year olds and 3 &amp; 4 year olds please choose an average % split of FE and Fee paying.</t>
  </si>
  <si>
    <t>INPUT FIGURES IN THE ORANGE SHADED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</si>
</sst>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20"/>
      <color theme="4"/>
      <name val="Verdana"/>
      <family val="2"/>
    </font>
    <font>
      <sz val="12"/>
      <color theme="1"/>
      <name val="Verdana"/>
      <family val="2"/>
    </font>
    <font>
      <b/>
      <sz val="20"/>
      <color theme="4" tint="-0.249977111117893"/>
      <name val="Verdana"/>
      <family val="2"/>
    </font>
    <font>
      <b/>
      <sz val="12"/>
      <color theme="1"/>
      <name val="Verdana"/>
      <family val="2"/>
    </font>
    <font>
      <b/>
      <sz val="20"/>
      <color rgb="FF0070C0"/>
      <name val="Verdana"/>
      <family val="2"/>
    </font>
    <font>
      <b/>
      <sz val="12"/>
      <color theme="4"/>
      <name val="Verdana"/>
      <family val="2"/>
    </font>
    <font>
      <i/>
      <sz val="11"/>
      <color theme="1"/>
      <name val="Verdana"/>
      <family val="2"/>
    </font>
    <font>
      <i/>
      <sz val="16"/>
      <color theme="1"/>
      <name val="Verdana"/>
      <family val="2"/>
    </font>
    <font>
      <i/>
      <sz val="20"/>
      <color theme="1"/>
      <name val="Verdana"/>
      <family val="2"/>
    </font>
    <font>
      <sz val="11"/>
      <name val="Verdana"/>
      <family val="2"/>
    </font>
    <font>
      <b/>
      <sz val="20"/>
      <color theme="3"/>
      <name val="Verdana"/>
      <family val="2"/>
    </font>
    <font>
      <sz val="18"/>
      <color theme="3"/>
      <name val="Verdana"/>
      <family val="2"/>
    </font>
    <font>
      <sz val="11"/>
      <color theme="5" tint="-0.249977111117893"/>
      <name val="Verdana"/>
      <family val="2"/>
    </font>
    <font>
      <b/>
      <sz val="20"/>
      <color theme="3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4">
    <xf numFmtId="0" fontId="0" fillId="0" borderId="0" xfId="0"/>
    <xf numFmtId="0" fontId="4" fillId="2" borderId="2" xfId="0" applyFont="1" applyFill="1" applyBorder="1" applyAlignment="1">
      <alignment horizontal="left"/>
    </xf>
    <xf numFmtId="0" fontId="4" fillId="0" borderId="0" xfId="0" applyFont="1"/>
    <xf numFmtId="0" fontId="4" fillId="2" borderId="2" xfId="0" applyFont="1" applyFill="1" applyBorder="1"/>
    <xf numFmtId="0" fontId="4" fillId="2" borderId="20" xfId="0" applyFont="1" applyFill="1" applyBorder="1"/>
    <xf numFmtId="0" fontId="4" fillId="2" borderId="18" xfId="0" applyFont="1" applyFill="1" applyBorder="1"/>
    <xf numFmtId="0" fontId="4" fillId="2" borderId="3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5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17" xfId="0" applyFont="1" applyBorder="1"/>
    <xf numFmtId="0" fontId="4" fillId="0" borderId="5" xfId="0" applyFont="1" applyBorder="1"/>
    <xf numFmtId="164" fontId="4" fillId="0" borderId="0" xfId="1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6" fillId="2" borderId="2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164" fontId="4" fillId="0" borderId="17" xfId="0" applyNumberFormat="1" applyFont="1" applyFill="1" applyBorder="1"/>
    <xf numFmtId="0" fontId="4" fillId="0" borderId="0" xfId="0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9" fontId="4" fillId="0" borderId="0" xfId="2" applyFont="1"/>
    <xf numFmtId="9" fontId="4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0" fontId="14" fillId="2" borderId="3" xfId="0" applyFont="1" applyFill="1" applyBorder="1" applyAlignment="1">
      <alignment horizontal="center"/>
    </xf>
    <xf numFmtId="0" fontId="4" fillId="2" borderId="7" xfId="0" applyFont="1" applyFill="1" applyBorder="1"/>
    <xf numFmtId="9" fontId="4" fillId="0" borderId="0" xfId="0" applyNumberFormat="1" applyFont="1"/>
    <xf numFmtId="0" fontId="6" fillId="0" borderId="0" xfId="0" applyFont="1" applyFill="1" applyBorder="1"/>
    <xf numFmtId="0" fontId="6" fillId="2" borderId="3" xfId="0" applyFont="1" applyFill="1" applyBorder="1" applyAlignment="1">
      <alignment horizontal="center"/>
    </xf>
    <xf numFmtId="0" fontId="6" fillId="0" borderId="17" xfId="0" applyFont="1" applyBorder="1"/>
    <xf numFmtId="0" fontId="4" fillId="0" borderId="8" xfId="0" applyFont="1" applyBorder="1"/>
    <xf numFmtId="9" fontId="4" fillId="0" borderId="19" xfId="2" applyNumberFormat="1" applyFont="1" applyFill="1" applyBorder="1" applyProtection="1">
      <protection hidden="1"/>
    </xf>
    <xf numFmtId="9" fontId="4" fillId="0" borderId="0" xfId="2" applyFont="1" applyFill="1" applyBorder="1" applyProtection="1">
      <protection hidden="1"/>
    </xf>
    <xf numFmtId="164" fontId="6" fillId="0" borderId="0" xfId="1" applyNumberFormat="1" applyFont="1" applyBorder="1"/>
    <xf numFmtId="164" fontId="4" fillId="2" borderId="18" xfId="0" applyNumberFormat="1" applyFont="1" applyFill="1" applyBorder="1"/>
    <xf numFmtId="0" fontId="15" fillId="0" borderId="0" xfId="0" applyFont="1"/>
    <xf numFmtId="0" fontId="17" fillId="0" borderId="0" xfId="0" applyFont="1"/>
    <xf numFmtId="164" fontId="4" fillId="0" borderId="0" xfId="1" applyNumberFormat="1" applyFont="1" applyFill="1" applyBorder="1"/>
    <xf numFmtId="164" fontId="6" fillId="0" borderId="0" xfId="0" applyNumberFormat="1" applyFont="1" applyFill="1" applyBorder="1"/>
    <xf numFmtId="0" fontId="6" fillId="0" borderId="12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4" fillId="0" borderId="16" xfId="0" applyFont="1" applyBorder="1"/>
    <xf numFmtId="0" fontId="6" fillId="0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6" fillId="0" borderId="8" xfId="0" applyFont="1" applyBorder="1"/>
    <xf numFmtId="0" fontId="6" fillId="0" borderId="19" xfId="0" applyFont="1" applyBorder="1"/>
    <xf numFmtId="0" fontId="4" fillId="0" borderId="19" xfId="0" applyFont="1" applyBorder="1"/>
    <xf numFmtId="0" fontId="6" fillId="6" borderId="5" xfId="0" applyFont="1" applyFill="1" applyBorder="1" applyAlignment="1">
      <alignment horizontal="left"/>
    </xf>
    <xf numFmtId="0" fontId="4" fillId="6" borderId="17" xfId="0" applyFont="1" applyFill="1" applyBorder="1"/>
    <xf numFmtId="0" fontId="16" fillId="0" borderId="0" xfId="0" applyFont="1" applyBorder="1"/>
    <xf numFmtId="0" fontId="16" fillId="0" borderId="5" xfId="0" applyFont="1" applyBorder="1"/>
    <xf numFmtId="0" fontId="12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/>
    <xf numFmtId="0" fontId="4" fillId="2" borderId="4" xfId="0" applyFont="1" applyFill="1" applyBorder="1"/>
    <xf numFmtId="0" fontId="6" fillId="2" borderId="11" xfId="0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4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2" borderId="20" xfId="1" applyNumberFormat="1" applyFont="1" applyFill="1" applyBorder="1"/>
    <xf numFmtId="0" fontId="4" fillId="2" borderId="20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1" fontId="6" fillId="2" borderId="10" xfId="0" applyNumberFormat="1" applyFont="1" applyFill="1" applyBorder="1"/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/>
    <xf numFmtId="0" fontId="6" fillId="0" borderId="5" xfId="0" applyFont="1" applyFill="1" applyBorder="1"/>
    <xf numFmtId="0" fontId="4" fillId="0" borderId="23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20" fillId="0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0" fillId="0" borderId="0" xfId="0" applyNumberFormat="1"/>
    <xf numFmtId="9" fontId="4" fillId="6" borderId="12" xfId="0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2" xfId="0" applyNumberFormat="1" applyFont="1" applyBorder="1" applyAlignment="1" applyProtection="1">
      <alignment horizontal="center"/>
      <protection hidden="1"/>
    </xf>
    <xf numFmtId="1" fontId="6" fillId="0" borderId="12" xfId="1" applyNumberFormat="1" applyFont="1" applyBorder="1" applyAlignment="1" applyProtection="1">
      <alignment horizontal="center"/>
      <protection hidden="1"/>
    </xf>
    <xf numFmtId="1" fontId="6" fillId="5" borderId="2" xfId="0" applyNumberFormat="1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Alignment="1" applyProtection="1">
      <alignment horizontal="center"/>
      <protection hidden="1"/>
    </xf>
    <xf numFmtId="0" fontId="6" fillId="0" borderId="12" xfId="0" applyFont="1" applyBorder="1" applyProtection="1">
      <protection hidden="1"/>
    </xf>
    <xf numFmtId="164" fontId="4" fillId="0" borderId="13" xfId="1" applyNumberFormat="1" applyFont="1" applyBorder="1" applyAlignment="1" applyProtection="1">
      <alignment horizontal="center"/>
      <protection hidden="1"/>
    </xf>
    <xf numFmtId="164" fontId="4" fillId="0" borderId="14" xfId="1" applyNumberFormat="1" applyFont="1" applyBorder="1" applyAlignment="1" applyProtection="1">
      <alignment horizontal="center"/>
      <protection hidden="1"/>
    </xf>
    <xf numFmtId="164" fontId="4" fillId="0" borderId="30" xfId="1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Protection="1">
      <protection hidden="1"/>
    </xf>
    <xf numFmtId="44" fontId="4" fillId="0" borderId="1" xfId="1" applyFont="1" applyFill="1" applyBorder="1" applyProtection="1"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27" xfId="1" applyNumberFormat="1" applyFont="1" applyFill="1" applyBorder="1" applyAlignment="1" applyProtection="1">
      <alignment horizontal="center"/>
      <protection hidden="1"/>
    </xf>
    <xf numFmtId="164" fontId="4" fillId="0" borderId="29" xfId="1" applyNumberFormat="1" applyFont="1" applyFill="1" applyBorder="1" applyAlignment="1" applyProtection="1">
      <alignment horizontal="center"/>
      <protection hidden="1"/>
    </xf>
    <xf numFmtId="164" fontId="6" fillId="0" borderId="31" xfId="0" applyNumberFormat="1" applyFont="1" applyBorder="1" applyProtection="1">
      <protection hidden="1"/>
    </xf>
    <xf numFmtId="164" fontId="6" fillId="0" borderId="25" xfId="0" applyNumberFormat="1" applyFont="1" applyBorder="1" applyProtection="1">
      <protection hidden="1"/>
    </xf>
    <xf numFmtId="44" fontId="4" fillId="0" borderId="1" xfId="0" applyNumberFormat="1" applyFont="1" applyBorder="1" applyProtection="1">
      <protection hidden="1"/>
    </xf>
    <xf numFmtId="164" fontId="4" fillId="0" borderId="29" xfId="0" applyNumberFormat="1" applyFont="1" applyBorder="1" applyProtection="1">
      <protection hidden="1"/>
    </xf>
    <xf numFmtId="164" fontId="4" fillId="0" borderId="27" xfId="0" applyNumberFormat="1" applyFont="1" applyBorder="1" applyProtection="1">
      <protection hidden="1"/>
    </xf>
    <xf numFmtId="9" fontId="4" fillId="0" borderId="10" xfId="0" applyNumberFormat="1" applyFont="1" applyBorder="1" applyAlignment="1" applyProtection="1">
      <alignment horizontal="center"/>
      <protection hidden="1"/>
    </xf>
    <xf numFmtId="0" fontId="6" fillId="4" borderId="12" xfId="0" applyFont="1" applyFill="1" applyBorder="1" applyAlignment="1" applyProtection="1">
      <alignment horizontal="center"/>
      <protection locked="0"/>
    </xf>
    <xf numFmtId="9" fontId="4" fillId="4" borderId="12" xfId="0" applyNumberFormat="1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9" fontId="6" fillId="4" borderId="12" xfId="2" applyFont="1" applyFill="1" applyBorder="1" applyAlignment="1" applyProtection="1">
      <alignment horizontal="center"/>
      <protection locked="0"/>
    </xf>
    <xf numFmtId="44" fontId="4" fillId="4" borderId="28" xfId="1" applyFont="1" applyFill="1" applyBorder="1" applyProtection="1">
      <protection locked="0"/>
    </xf>
    <xf numFmtId="44" fontId="4" fillId="4" borderId="22" xfId="1" applyFont="1" applyFill="1" applyBorder="1" applyProtection="1">
      <protection locked="0"/>
    </xf>
    <xf numFmtId="44" fontId="4" fillId="4" borderId="1" xfId="1" applyFont="1" applyFill="1" applyBorder="1" applyProtection="1">
      <protection locked="0"/>
    </xf>
    <xf numFmtId="44" fontId="4" fillId="4" borderId="21" xfId="1" applyFont="1" applyFill="1" applyBorder="1" applyProtection="1">
      <protection locked="0"/>
    </xf>
    <xf numFmtId="1" fontId="21" fillId="0" borderId="1" xfId="0" applyNumberFormat="1" applyFont="1" applyBorder="1" applyProtection="1">
      <protection hidden="1"/>
    </xf>
    <xf numFmtId="164" fontId="6" fillId="0" borderId="31" xfId="0" applyNumberFormat="1" applyFont="1" applyFill="1" applyBorder="1" applyAlignment="1" applyProtection="1">
      <alignment horizontal="center"/>
      <protection hidden="1"/>
    </xf>
    <xf numFmtId="164" fontId="6" fillId="0" borderId="25" xfId="0" applyNumberFormat="1" applyFont="1" applyFill="1" applyBorder="1" applyProtection="1">
      <protection hidden="1"/>
    </xf>
    <xf numFmtId="1" fontId="18" fillId="0" borderId="1" xfId="0" applyNumberFormat="1" applyFont="1" applyFill="1" applyBorder="1" applyProtection="1">
      <protection hidden="1"/>
    </xf>
    <xf numFmtId="1" fontId="4" fillId="0" borderId="13" xfId="0" applyNumberFormat="1" applyFont="1" applyFill="1" applyBorder="1" applyProtection="1">
      <protection hidden="1"/>
    </xf>
    <xf numFmtId="1" fontId="4" fillId="0" borderId="14" xfId="0" applyNumberFormat="1" applyFont="1" applyFill="1" applyBorder="1" applyProtection="1">
      <protection hidden="1"/>
    </xf>
    <xf numFmtId="1" fontId="18" fillId="0" borderId="14" xfId="0" applyNumberFormat="1" applyFont="1" applyFill="1" applyBorder="1" applyProtection="1">
      <protection hidden="1"/>
    </xf>
    <xf numFmtId="1" fontId="4" fillId="0" borderId="15" xfId="0" applyNumberFormat="1" applyFont="1" applyFill="1" applyBorder="1" applyProtection="1">
      <protection hidden="1"/>
    </xf>
    <xf numFmtId="1" fontId="21" fillId="0" borderId="14" xfId="0" applyNumberFormat="1" applyFont="1" applyFill="1" applyBorder="1" applyProtection="1">
      <protection hidden="1"/>
    </xf>
    <xf numFmtId="1" fontId="4" fillId="0" borderId="21" xfId="0" applyNumberFormat="1" applyFont="1" applyFill="1" applyBorder="1" applyProtection="1">
      <protection hidden="1"/>
    </xf>
    <xf numFmtId="0" fontId="3" fillId="0" borderId="5" xfId="0" applyFont="1" applyBorder="1"/>
    <xf numFmtId="0" fontId="9" fillId="2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8" fillId="2" borderId="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7" fillId="4" borderId="8" xfId="0" applyFont="1" applyFill="1" applyBorder="1" applyAlignment="1"/>
    <xf numFmtId="0" fontId="7" fillId="4" borderId="19" xfId="0" applyFont="1" applyFill="1" applyBorder="1" applyAlignment="1"/>
    <xf numFmtId="0" fontId="7" fillId="4" borderId="16" xfId="0" applyFont="1" applyFill="1" applyBorder="1" applyAlignment="1"/>
    <xf numFmtId="0" fontId="8" fillId="2" borderId="9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5" xfId="0" applyFont="1" applyBorder="1" applyAlignment="1"/>
    <xf numFmtId="0" fontId="22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view="pageLayout" zoomScale="70" zoomScaleNormal="60" zoomScalePageLayoutView="70" workbookViewId="0"/>
  </sheetViews>
  <sheetFormatPr defaultColWidth="8.85546875" defaultRowHeight="14.25" x14ac:dyDescent="0.2"/>
  <cols>
    <col min="1" max="1" width="8.85546875" style="2"/>
    <col min="2" max="2" width="28.7109375" style="2" customWidth="1"/>
    <col min="3" max="3" width="19.42578125" style="2" customWidth="1"/>
    <col min="4" max="4" width="8.85546875" style="2"/>
    <col min="5" max="5" width="12.7109375" style="2" bestFit="1" customWidth="1"/>
    <col min="6" max="6" width="17" style="2" bestFit="1" customWidth="1"/>
    <col min="7" max="7" width="13.7109375" style="2" customWidth="1"/>
    <col min="8" max="8" width="2.7109375" style="2" customWidth="1"/>
    <col min="9" max="9" width="8.85546875" style="2"/>
    <col min="10" max="10" width="35.28515625" style="2" customWidth="1"/>
    <col min="11" max="12" width="15.140625" style="2" customWidth="1"/>
    <col min="13" max="13" width="11.85546875" style="2" customWidth="1"/>
    <col min="14" max="14" width="26.28515625" style="2" customWidth="1"/>
    <col min="15" max="15" width="29.7109375" style="2" customWidth="1"/>
    <col min="16" max="16" width="15" style="2" customWidth="1"/>
    <col min="17" max="17" width="8.85546875" style="2" hidden="1" customWidth="1"/>
    <col min="18" max="18" width="26" style="2" hidden="1" customWidth="1"/>
    <col min="19" max="19" width="36.28515625" style="2" hidden="1" customWidth="1"/>
    <col min="20" max="16384" width="8.85546875" style="2"/>
  </cols>
  <sheetData>
    <row r="1" spans="1:17" ht="26.25" customHeight="1" thickBot="1" x14ac:dyDescent="0.3">
      <c r="A1" s="1"/>
      <c r="B1" s="153" t="s">
        <v>48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7" ht="44.25" customHeight="1" thickBot="1" x14ac:dyDescent="0.25">
      <c r="A2" s="6"/>
      <c r="B2" s="156" t="s">
        <v>7</v>
      </c>
      <c r="C2" s="157"/>
      <c r="D2" s="157"/>
      <c r="E2" s="157"/>
      <c r="F2" s="157"/>
      <c r="G2" s="158"/>
      <c r="I2" s="3"/>
      <c r="J2" s="77" t="s">
        <v>0</v>
      </c>
      <c r="K2" s="53" t="s">
        <v>10</v>
      </c>
      <c r="L2" s="53" t="s">
        <v>11</v>
      </c>
      <c r="M2" s="53" t="s">
        <v>2</v>
      </c>
      <c r="N2" s="53" t="s">
        <v>13</v>
      </c>
      <c r="O2" s="52" t="s">
        <v>12</v>
      </c>
      <c r="P2" s="7"/>
    </row>
    <row r="3" spans="1:17" x14ac:dyDescent="0.2">
      <c r="A3" s="6"/>
      <c r="B3" s="61" t="s">
        <v>15</v>
      </c>
      <c r="C3" s="62"/>
      <c r="D3" s="63"/>
      <c r="E3" s="63"/>
      <c r="F3" s="63"/>
      <c r="G3" s="54"/>
      <c r="I3" s="6"/>
      <c r="J3" s="10" t="s">
        <v>1</v>
      </c>
      <c r="K3" s="127"/>
      <c r="L3" s="128"/>
      <c r="M3" s="135">
        <f>(D7*F26)*F31</f>
        <v>0</v>
      </c>
      <c r="N3" s="107">
        <f>K3*M3</f>
        <v>0</v>
      </c>
      <c r="O3" s="107">
        <f>L3*M3</f>
        <v>0</v>
      </c>
      <c r="P3" s="13"/>
    </row>
    <row r="4" spans="1:17" ht="18" customHeight="1" x14ac:dyDescent="0.2">
      <c r="A4" s="6"/>
      <c r="B4" s="161" t="s">
        <v>46</v>
      </c>
      <c r="C4" s="159"/>
      <c r="D4" s="159"/>
      <c r="E4" s="159"/>
      <c r="F4" s="159"/>
      <c r="G4" s="160"/>
      <c r="I4" s="162" t="s">
        <v>41</v>
      </c>
      <c r="J4" s="10" t="s">
        <v>33</v>
      </c>
      <c r="K4" s="129"/>
      <c r="L4" s="130">
        <v>5.0999999999999996</v>
      </c>
      <c r="M4" s="139">
        <f>(D11*E11)*F26*F31</f>
        <v>0</v>
      </c>
      <c r="N4" s="108">
        <f t="shared" ref="N4:N7" si="0">K4*M4</f>
        <v>0</v>
      </c>
      <c r="O4" s="108">
        <f t="shared" ref="O4:O7" si="1">L4*M4</f>
        <v>0</v>
      </c>
      <c r="P4" s="13"/>
    </row>
    <row r="5" spans="1:17" ht="14.25" customHeight="1" x14ac:dyDescent="0.2">
      <c r="A5" s="6"/>
      <c r="B5" s="12" t="s">
        <v>47</v>
      </c>
      <c r="C5" s="10"/>
      <c r="D5" s="10"/>
      <c r="E5" s="10"/>
      <c r="F5" s="10"/>
      <c r="G5" s="11"/>
      <c r="I5" s="142"/>
      <c r="J5" s="10" t="s">
        <v>22</v>
      </c>
      <c r="K5" s="129"/>
      <c r="L5" s="130"/>
      <c r="M5" s="136">
        <f>(D11*F11)*F26*F31</f>
        <v>0</v>
      </c>
      <c r="N5" s="108">
        <f t="shared" si="0"/>
        <v>0</v>
      </c>
      <c r="O5" s="108">
        <f t="shared" si="1"/>
        <v>0</v>
      </c>
      <c r="P5" s="13"/>
    </row>
    <row r="6" spans="1:17" ht="15.75" thickBot="1" x14ac:dyDescent="0.25">
      <c r="A6" s="6"/>
      <c r="B6" s="12"/>
      <c r="C6" s="10"/>
      <c r="D6" s="10"/>
      <c r="E6" s="10"/>
      <c r="F6" s="10"/>
      <c r="G6" s="11"/>
      <c r="I6" s="15"/>
      <c r="J6" s="10" t="s">
        <v>39</v>
      </c>
      <c r="K6" s="129"/>
      <c r="L6" s="130">
        <v>4.42</v>
      </c>
      <c r="M6" s="137">
        <f>(D14*E14)*F26*F31</f>
        <v>0</v>
      </c>
      <c r="N6" s="108">
        <f t="shared" si="0"/>
        <v>0</v>
      </c>
      <c r="O6" s="108">
        <f t="shared" si="1"/>
        <v>0</v>
      </c>
      <c r="P6" s="13"/>
    </row>
    <row r="7" spans="1:17" ht="15.75" thickBot="1" x14ac:dyDescent="0.25">
      <c r="A7" s="6"/>
      <c r="B7" s="8" t="s">
        <v>16</v>
      </c>
      <c r="C7" s="10"/>
      <c r="D7" s="122"/>
      <c r="E7" s="10"/>
      <c r="F7" s="10"/>
      <c r="G7" s="11"/>
      <c r="I7" s="15"/>
      <c r="J7" s="10" t="s">
        <v>23</v>
      </c>
      <c r="K7" s="129"/>
      <c r="L7" s="130"/>
      <c r="M7" s="138">
        <f>(D14*F14)*F26*F31</f>
        <v>0</v>
      </c>
      <c r="N7" s="109">
        <f t="shared" si="0"/>
        <v>0</v>
      </c>
      <c r="O7" s="109">
        <f t="shared" si="1"/>
        <v>0</v>
      </c>
      <c r="P7" s="13"/>
    </row>
    <row r="8" spans="1:17" ht="27.75" customHeight="1" thickBot="1" x14ac:dyDescent="0.25">
      <c r="A8" s="6"/>
      <c r="B8" s="143"/>
      <c r="C8" s="10"/>
      <c r="D8" s="10"/>
      <c r="E8" s="10"/>
      <c r="F8" s="10"/>
      <c r="G8" s="11"/>
      <c r="I8" s="15"/>
      <c r="J8" s="75" t="s">
        <v>29</v>
      </c>
      <c r="K8" s="88"/>
      <c r="L8" s="89"/>
      <c r="M8" s="106">
        <f>SUM(M3:M7)</f>
        <v>0</v>
      </c>
      <c r="N8" s="110">
        <f>SUM(N3:N7)</f>
        <v>0</v>
      </c>
      <c r="O8" s="110">
        <f>SUM(O3:O7)</f>
        <v>0</v>
      </c>
      <c r="P8" s="16"/>
    </row>
    <row r="9" spans="1:17" ht="15.75" hidden="1" thickBot="1" x14ac:dyDescent="0.25">
      <c r="A9" s="6"/>
      <c r="B9" s="12"/>
      <c r="C9" s="10"/>
      <c r="D9" s="56"/>
      <c r="E9" s="11"/>
      <c r="F9" s="10"/>
      <c r="G9" s="11"/>
      <c r="I9" s="15" t="s">
        <v>6</v>
      </c>
      <c r="J9" s="10"/>
      <c r="K9" s="9"/>
      <c r="L9" s="9"/>
      <c r="M9" s="9"/>
      <c r="N9" s="17"/>
      <c r="O9" s="78"/>
      <c r="P9" s="16"/>
    </row>
    <row r="10" spans="1:17" ht="25.5" thickBot="1" x14ac:dyDescent="0.35">
      <c r="A10" s="163" t="s">
        <v>3</v>
      </c>
      <c r="B10" s="12"/>
      <c r="C10" s="10"/>
      <c r="D10" s="55"/>
      <c r="E10" s="57" t="s">
        <v>30</v>
      </c>
      <c r="F10" s="50" t="s">
        <v>24</v>
      </c>
      <c r="G10" s="11"/>
      <c r="I10" s="15"/>
      <c r="J10" s="10"/>
      <c r="K10" s="10"/>
      <c r="L10" s="10"/>
      <c r="M10" s="10"/>
      <c r="N10" s="10"/>
      <c r="O10" s="11"/>
      <c r="P10" s="19"/>
    </row>
    <row r="11" spans="1:17" ht="16.5" customHeight="1" thickBot="1" x14ac:dyDescent="0.25">
      <c r="A11" s="6"/>
      <c r="B11" s="8" t="s">
        <v>17</v>
      </c>
      <c r="C11" s="10"/>
      <c r="D11" s="122"/>
      <c r="E11" s="123"/>
      <c r="F11" s="99">
        <f>100%-E11</f>
        <v>1</v>
      </c>
      <c r="G11" s="11"/>
      <c r="I11" s="162" t="s">
        <v>5</v>
      </c>
      <c r="J11" s="145" t="s">
        <v>31</v>
      </c>
      <c r="K11" s="145"/>
      <c r="L11" s="145"/>
      <c r="M11" s="145"/>
      <c r="N11" s="145"/>
      <c r="O11" s="146"/>
    </row>
    <row r="12" spans="1:17" ht="9.75" customHeight="1" thickBot="1" x14ac:dyDescent="0.35">
      <c r="A12" s="23"/>
      <c r="B12" s="12"/>
      <c r="C12" s="10"/>
      <c r="D12" s="55"/>
      <c r="E12" s="10"/>
      <c r="F12" s="10"/>
      <c r="G12" s="11"/>
      <c r="I12" s="142"/>
      <c r="J12" s="151"/>
      <c r="K12" s="151"/>
      <c r="L12" s="151"/>
      <c r="M12" s="151"/>
      <c r="N12" s="151"/>
      <c r="O12" s="152"/>
    </row>
    <row r="13" spans="1:17" ht="15.75" thickBot="1" x14ac:dyDescent="0.25">
      <c r="A13" s="6"/>
      <c r="B13" s="12"/>
      <c r="C13" s="10"/>
      <c r="D13" s="55"/>
      <c r="E13" s="50" t="s">
        <v>30</v>
      </c>
      <c r="F13" s="58" t="s">
        <v>24</v>
      </c>
      <c r="G13" s="11"/>
      <c r="I13" s="15"/>
      <c r="J13" s="41"/>
      <c r="K13" s="63"/>
      <c r="L13" s="63"/>
      <c r="M13" s="63"/>
      <c r="N13" s="63"/>
      <c r="O13" s="54"/>
    </row>
    <row r="14" spans="1:17" ht="43.5" thickBot="1" x14ac:dyDescent="0.25">
      <c r="A14" s="6"/>
      <c r="B14" s="8" t="s">
        <v>18</v>
      </c>
      <c r="C14" s="10"/>
      <c r="D14" s="122"/>
      <c r="E14" s="123"/>
      <c r="F14" s="121">
        <f>100%-E14</f>
        <v>1</v>
      </c>
      <c r="G14" s="11"/>
      <c r="I14" s="15"/>
      <c r="J14" s="8" t="s">
        <v>42</v>
      </c>
      <c r="K14" s="20" t="s">
        <v>10</v>
      </c>
      <c r="L14" s="20" t="s">
        <v>11</v>
      </c>
      <c r="M14" s="20" t="s">
        <v>2</v>
      </c>
      <c r="N14" s="20" t="s">
        <v>13</v>
      </c>
      <c r="O14" s="21" t="s">
        <v>12</v>
      </c>
      <c r="Q14" s="29">
        <v>0.2</v>
      </c>
    </row>
    <row r="15" spans="1:17" ht="30" x14ac:dyDescent="0.3">
      <c r="A15" s="6"/>
      <c r="B15" s="12"/>
      <c r="C15" s="10"/>
      <c r="D15" s="55"/>
      <c r="E15" s="10"/>
      <c r="F15" s="10"/>
      <c r="G15" s="11"/>
      <c r="I15" s="14"/>
      <c r="J15" s="90" t="s">
        <v>36</v>
      </c>
      <c r="K15" s="111">
        <f>K7</f>
        <v>0</v>
      </c>
      <c r="L15" s="111">
        <f>L6</f>
        <v>4.42</v>
      </c>
      <c r="M15" s="134">
        <f>M7</f>
        <v>0</v>
      </c>
      <c r="N15" s="112">
        <f>M15*K15</f>
        <v>0</v>
      </c>
      <c r="O15" s="113">
        <f>M15*L15</f>
        <v>0</v>
      </c>
      <c r="Q15" s="29">
        <v>0.25</v>
      </c>
    </row>
    <row r="16" spans="1:17" ht="15.75" thickBot="1" x14ac:dyDescent="0.25">
      <c r="A16" s="6"/>
      <c r="B16" s="12"/>
      <c r="C16" s="10"/>
      <c r="D16" s="55"/>
      <c r="E16" s="10"/>
      <c r="F16" s="10"/>
      <c r="G16" s="11"/>
      <c r="I16" s="15"/>
      <c r="J16" s="91" t="s">
        <v>32</v>
      </c>
      <c r="K16" s="111">
        <f>K6</f>
        <v>0</v>
      </c>
      <c r="L16" s="111">
        <f>L6</f>
        <v>4.42</v>
      </c>
      <c r="M16" s="140">
        <f>M6</f>
        <v>0</v>
      </c>
      <c r="N16" s="115">
        <f>M16*K16</f>
        <v>0</v>
      </c>
      <c r="O16" s="114">
        <f>M16*L16</f>
        <v>0</v>
      </c>
      <c r="Q16" s="29">
        <v>0.3</v>
      </c>
    </row>
    <row r="17" spans="1:19" ht="15.75" thickBot="1" x14ac:dyDescent="0.25">
      <c r="A17" s="6"/>
      <c r="B17" s="12" t="s">
        <v>19</v>
      </c>
      <c r="C17" s="10"/>
      <c r="D17" s="100">
        <f>D7+D11+D14</f>
        <v>0</v>
      </c>
      <c r="E17" s="10"/>
      <c r="F17" s="10"/>
      <c r="G17" s="11"/>
      <c r="I17" s="15"/>
      <c r="J17" s="141" t="s">
        <v>45</v>
      </c>
      <c r="K17" s="10"/>
      <c r="L17" s="10"/>
      <c r="M17" s="10"/>
      <c r="N17" s="116">
        <f>N15+N16</f>
        <v>0</v>
      </c>
      <c r="O17" s="117">
        <f>O15+O16</f>
        <v>0</v>
      </c>
      <c r="P17" s="22"/>
      <c r="Q17" s="29">
        <v>0.35</v>
      </c>
    </row>
    <row r="18" spans="1:19" ht="15.75" thickBot="1" x14ac:dyDescent="0.25">
      <c r="A18" s="6"/>
      <c r="B18" s="12"/>
      <c r="C18" s="10"/>
      <c r="D18" s="10"/>
      <c r="E18" s="10"/>
      <c r="F18" s="55"/>
      <c r="G18" s="11"/>
      <c r="I18" s="15"/>
      <c r="J18" s="92"/>
      <c r="K18" s="7"/>
      <c r="L18" s="7"/>
      <c r="M18" s="22"/>
      <c r="N18" s="68"/>
      <c r="O18" s="79"/>
      <c r="P18" s="24"/>
      <c r="Q18" s="29">
        <v>0.4</v>
      </c>
    </row>
    <row r="19" spans="1:19" ht="44.25" x14ac:dyDescent="0.3">
      <c r="A19" s="23"/>
      <c r="B19" s="144"/>
      <c r="C19" s="145"/>
      <c r="D19" s="145"/>
      <c r="E19" s="145"/>
      <c r="F19" s="145"/>
      <c r="G19" s="146"/>
      <c r="I19" s="14"/>
      <c r="J19" s="8" t="s">
        <v>43</v>
      </c>
      <c r="K19" s="20" t="s">
        <v>10</v>
      </c>
      <c r="L19" s="20" t="s">
        <v>11</v>
      </c>
      <c r="M19" s="20" t="s">
        <v>2</v>
      </c>
      <c r="N19" s="20" t="s">
        <v>13</v>
      </c>
      <c r="O19" s="21" t="s">
        <v>12</v>
      </c>
      <c r="P19" s="27"/>
      <c r="Q19" s="29">
        <v>0.45</v>
      </c>
    </row>
    <row r="20" spans="1:19" ht="43.5" customHeight="1" x14ac:dyDescent="0.2">
      <c r="A20" s="35"/>
      <c r="B20" s="147" t="s">
        <v>40</v>
      </c>
      <c r="C20" s="148"/>
      <c r="D20" s="148"/>
      <c r="E20" s="148"/>
      <c r="F20" s="148"/>
      <c r="G20" s="149"/>
      <c r="I20" s="15"/>
      <c r="J20" s="90" t="s">
        <v>34</v>
      </c>
      <c r="K20" s="111">
        <f>K7</f>
        <v>0</v>
      </c>
      <c r="L20" s="111">
        <f>L6</f>
        <v>4.42</v>
      </c>
      <c r="M20" s="134">
        <f>M7*75%</f>
        <v>0</v>
      </c>
      <c r="N20" s="112">
        <f>M20*K20</f>
        <v>0</v>
      </c>
      <c r="O20" s="113">
        <f>M20*L20</f>
        <v>0</v>
      </c>
      <c r="P20" s="28"/>
      <c r="Q20" s="29">
        <v>0.5</v>
      </c>
    </row>
    <row r="21" spans="1:19" ht="25.5" thickBot="1" x14ac:dyDescent="0.35">
      <c r="A21" s="6"/>
      <c r="B21" s="150"/>
      <c r="C21" s="151"/>
      <c r="D21" s="151"/>
      <c r="E21" s="151"/>
      <c r="F21" s="151"/>
      <c r="G21" s="152"/>
      <c r="I21" s="14"/>
      <c r="J21" s="91" t="s">
        <v>32</v>
      </c>
      <c r="K21" s="111">
        <f>K6</f>
        <v>0</v>
      </c>
      <c r="L21" s="111">
        <f>L6</f>
        <v>4.42</v>
      </c>
      <c r="M21" s="140">
        <f>M6</f>
        <v>0</v>
      </c>
      <c r="N21" s="112">
        <f>M21*K21</f>
        <v>0</v>
      </c>
      <c r="O21" s="113">
        <f>M21*L21</f>
        <v>0</v>
      </c>
      <c r="P21" s="27"/>
      <c r="Q21" s="29">
        <v>0.55000000000000004</v>
      </c>
    </row>
    <row r="22" spans="1:19" ht="29.25" customHeight="1" thickBot="1" x14ac:dyDescent="0.25">
      <c r="A22" s="6"/>
      <c r="B22" s="41"/>
      <c r="C22" s="63"/>
      <c r="D22" s="63"/>
      <c r="E22" s="63"/>
      <c r="F22" s="63"/>
      <c r="G22" s="54"/>
      <c r="I22" s="6"/>
      <c r="J22" s="93" t="s">
        <v>35</v>
      </c>
      <c r="K22" s="118">
        <f>K7</f>
        <v>0</v>
      </c>
      <c r="L22" s="118">
        <f>L7</f>
        <v>0</v>
      </c>
      <c r="M22" s="131">
        <f>M7*25%</f>
        <v>0</v>
      </c>
      <c r="N22" s="119">
        <f>M22*L22</f>
        <v>0</v>
      </c>
      <c r="O22" s="120">
        <f>M22*L22</f>
        <v>0</v>
      </c>
      <c r="P22" s="19"/>
      <c r="Q22" s="29">
        <v>0.6</v>
      </c>
    </row>
    <row r="23" spans="1:19" ht="15" thickBot="1" x14ac:dyDescent="0.25">
      <c r="A23" s="6"/>
      <c r="B23" s="12" t="s">
        <v>8</v>
      </c>
      <c r="C23" s="10"/>
      <c r="D23" s="10"/>
      <c r="E23" s="10"/>
      <c r="F23" s="124"/>
      <c r="G23" s="11"/>
      <c r="I23" s="6"/>
      <c r="J23" s="94"/>
      <c r="K23" s="30"/>
      <c r="L23" s="30"/>
      <c r="M23" s="19"/>
      <c r="N23" s="132">
        <f>N20+N21+N22</f>
        <v>0</v>
      </c>
      <c r="O23" s="133">
        <f>O20+O21+O22</f>
        <v>0</v>
      </c>
      <c r="P23" s="31"/>
      <c r="Q23" s="37">
        <v>0.75</v>
      </c>
    </row>
    <row r="24" spans="1:19" ht="25.5" thickBot="1" x14ac:dyDescent="0.35">
      <c r="A24" s="23"/>
      <c r="B24" s="12" t="s">
        <v>14</v>
      </c>
      <c r="C24" s="10"/>
      <c r="D24" s="10"/>
      <c r="E24" s="10"/>
      <c r="F24" s="125"/>
      <c r="G24" s="11"/>
      <c r="I24" s="6"/>
      <c r="J24" s="95"/>
      <c r="K24" s="30"/>
      <c r="L24" s="30"/>
      <c r="M24" s="19"/>
      <c r="N24" s="55"/>
      <c r="O24" s="80"/>
      <c r="P24" s="27"/>
      <c r="Q24" s="37">
        <v>0.8</v>
      </c>
    </row>
    <row r="25" spans="1:19" ht="44.25" x14ac:dyDescent="0.3">
      <c r="A25" s="6"/>
      <c r="B25" s="12" t="s">
        <v>9</v>
      </c>
      <c r="C25" s="10"/>
      <c r="D25" s="10"/>
      <c r="E25" s="10"/>
      <c r="F25" s="125"/>
      <c r="G25" s="11"/>
      <c r="I25" s="18"/>
      <c r="J25" s="8" t="s">
        <v>44</v>
      </c>
      <c r="K25" s="20" t="s">
        <v>10</v>
      </c>
      <c r="L25" s="20" t="s">
        <v>11</v>
      </c>
      <c r="M25" s="20" t="s">
        <v>2</v>
      </c>
      <c r="N25" s="20" t="s">
        <v>13</v>
      </c>
      <c r="O25" s="21" t="s">
        <v>12</v>
      </c>
      <c r="P25" s="27"/>
      <c r="Q25" s="37">
        <v>0.85</v>
      </c>
    </row>
    <row r="26" spans="1:19" ht="43.5" thickBot="1" x14ac:dyDescent="0.25">
      <c r="A26" s="39"/>
      <c r="B26" s="8" t="s">
        <v>20</v>
      </c>
      <c r="C26" s="9"/>
      <c r="D26" s="9"/>
      <c r="E26" s="9"/>
      <c r="F26" s="101">
        <f>F23*F24*F25</f>
        <v>0</v>
      </c>
      <c r="G26" s="40"/>
      <c r="I26" s="6"/>
      <c r="J26" s="90" t="s">
        <v>37</v>
      </c>
      <c r="K26" s="111">
        <f>K7</f>
        <v>0</v>
      </c>
      <c r="L26" s="111">
        <f>L6</f>
        <v>4.42</v>
      </c>
      <c r="M26" s="134">
        <f>M7*50%</f>
        <v>0</v>
      </c>
      <c r="N26" s="112">
        <f>M26*K26</f>
        <v>0</v>
      </c>
      <c r="O26" s="113">
        <f>M26*L26</f>
        <v>0</v>
      </c>
      <c r="P26" s="27"/>
      <c r="Q26" s="37">
        <v>0.9</v>
      </c>
    </row>
    <row r="27" spans="1:19" ht="26.25" customHeight="1" thickBot="1" x14ac:dyDescent="0.25">
      <c r="A27" s="6"/>
      <c r="B27" s="12"/>
      <c r="C27" s="10"/>
      <c r="D27" s="10"/>
      <c r="E27" s="10"/>
      <c r="F27" s="10"/>
      <c r="G27" s="11"/>
      <c r="I27" s="6"/>
      <c r="J27" s="91" t="s">
        <v>32</v>
      </c>
      <c r="K27" s="111">
        <f>K6</f>
        <v>0</v>
      </c>
      <c r="L27" s="111">
        <f>L6</f>
        <v>4.42</v>
      </c>
      <c r="M27" s="140">
        <f>M6</f>
        <v>0</v>
      </c>
      <c r="N27" s="112">
        <f>M27*K27</f>
        <v>0</v>
      </c>
      <c r="O27" s="113">
        <f>M27*L27</f>
        <v>0</v>
      </c>
      <c r="P27" s="27"/>
      <c r="Q27" s="37">
        <v>0.95</v>
      </c>
    </row>
    <row r="28" spans="1:19" ht="35.25" customHeight="1" thickBot="1" x14ac:dyDescent="0.35">
      <c r="A28" s="82" t="s">
        <v>4</v>
      </c>
      <c r="B28" s="8" t="s">
        <v>38</v>
      </c>
      <c r="C28" s="9"/>
      <c r="D28" s="10"/>
      <c r="E28" s="10"/>
      <c r="F28" s="102">
        <f>D17*F26</f>
        <v>0</v>
      </c>
      <c r="G28" s="11" t="s">
        <v>25</v>
      </c>
      <c r="I28" s="14"/>
      <c r="J28" s="93" t="s">
        <v>35</v>
      </c>
      <c r="K28" s="118">
        <f>K7</f>
        <v>0</v>
      </c>
      <c r="L28" s="118">
        <f>L7</f>
        <v>0</v>
      </c>
      <c r="M28" s="131">
        <f>M7*50%</f>
        <v>0</v>
      </c>
      <c r="N28" s="119">
        <f>M28*L28</f>
        <v>0</v>
      </c>
      <c r="O28" s="120">
        <f>M28*L28</f>
        <v>0</v>
      </c>
      <c r="P28" s="19"/>
      <c r="Q28" s="37">
        <v>1</v>
      </c>
    </row>
    <row r="29" spans="1:19" ht="25.5" thickBot="1" x14ac:dyDescent="0.35">
      <c r="A29" s="18"/>
      <c r="B29" s="12"/>
      <c r="C29" s="10"/>
      <c r="D29" s="10"/>
      <c r="E29" s="10"/>
      <c r="F29" s="10"/>
      <c r="G29" s="11"/>
      <c r="I29" s="6"/>
      <c r="J29" s="94"/>
      <c r="K29" s="30"/>
      <c r="L29" s="30"/>
      <c r="M29" s="19"/>
      <c r="N29" s="132">
        <f>N26+N27+N28</f>
        <v>0</v>
      </c>
      <c r="O29" s="133">
        <f>O26+O27+O28</f>
        <v>0</v>
      </c>
      <c r="P29" s="19"/>
    </row>
    <row r="30" spans="1:19" ht="15" thickBot="1" x14ac:dyDescent="0.25">
      <c r="A30" s="6"/>
      <c r="B30" s="8" t="s">
        <v>21</v>
      </c>
      <c r="C30" s="10"/>
      <c r="D30" s="10"/>
      <c r="E30" s="10"/>
      <c r="F30" s="10"/>
      <c r="G30" s="11"/>
      <c r="I30" s="6"/>
      <c r="J30" s="92"/>
      <c r="K30" s="19"/>
      <c r="L30" s="19"/>
      <c r="M30" s="19"/>
      <c r="N30" s="38"/>
      <c r="O30" s="81"/>
      <c r="P30" s="55"/>
      <c r="R30" s="42">
        <v>1</v>
      </c>
      <c r="S30" s="42">
        <v>1</v>
      </c>
    </row>
    <row r="31" spans="1:19" ht="15" thickBot="1" x14ac:dyDescent="0.25">
      <c r="A31" s="6"/>
      <c r="B31" s="12"/>
      <c r="C31" s="10"/>
      <c r="D31" s="10"/>
      <c r="E31" s="10"/>
      <c r="F31" s="126"/>
      <c r="G31" s="11"/>
      <c r="I31" s="6"/>
      <c r="J31" s="95"/>
      <c r="K31" s="25"/>
      <c r="L31" s="25"/>
      <c r="M31" s="19"/>
      <c r="N31" s="72"/>
      <c r="O31" s="26"/>
      <c r="P31" s="25"/>
      <c r="R31" s="43" t="str">
        <f>O19</f>
        <v>Income from April 2017</v>
      </c>
      <c r="S31" s="43" t="str">
        <f>O19</f>
        <v>Income from April 2017</v>
      </c>
    </row>
    <row r="32" spans="1:19" ht="23.25" thickBot="1" x14ac:dyDescent="0.35">
      <c r="A32" s="6"/>
      <c r="B32" s="12"/>
      <c r="C32" s="10"/>
      <c r="D32" s="10"/>
      <c r="E32" s="10"/>
      <c r="F32" s="44"/>
      <c r="G32" s="11"/>
      <c r="I32" s="6"/>
      <c r="J32" s="96"/>
      <c r="K32" s="69"/>
      <c r="L32" s="69"/>
      <c r="M32" s="69"/>
      <c r="N32" s="69"/>
      <c r="O32" s="51"/>
      <c r="P32" s="25"/>
      <c r="R32" s="43" t="e">
        <f>R30-R31</f>
        <v>#VALUE!</v>
      </c>
      <c r="S32" s="43" t="e">
        <f>S30-S31</f>
        <v>#VALUE!</v>
      </c>
    </row>
    <row r="33" spans="1:17" ht="15" thickBot="1" x14ac:dyDescent="0.25">
      <c r="A33" s="6"/>
      <c r="B33" s="8" t="s">
        <v>26</v>
      </c>
      <c r="C33" s="9"/>
      <c r="D33" s="10"/>
      <c r="E33" s="10"/>
      <c r="F33" s="103">
        <f>F28*F31</f>
        <v>0</v>
      </c>
      <c r="G33" s="11" t="s">
        <v>25</v>
      </c>
      <c r="I33" s="6"/>
      <c r="J33" s="83"/>
      <c r="K33" s="69"/>
      <c r="L33" s="69"/>
      <c r="M33" s="69"/>
      <c r="N33" s="69"/>
      <c r="O33" s="51"/>
      <c r="P33" s="25"/>
    </row>
    <row r="34" spans="1:17" ht="24.75" customHeight="1" x14ac:dyDescent="0.2">
      <c r="A34" s="6"/>
      <c r="B34" s="64"/>
      <c r="C34" s="59"/>
      <c r="D34" s="59"/>
      <c r="E34" s="60"/>
      <c r="F34" s="60"/>
      <c r="G34" s="65"/>
      <c r="I34" s="6"/>
      <c r="J34" s="83"/>
      <c r="K34" s="69"/>
      <c r="L34" s="69"/>
      <c r="M34" s="69"/>
      <c r="N34" s="69"/>
      <c r="O34" s="51"/>
      <c r="P34" s="25"/>
    </row>
    <row r="35" spans="1:17" ht="15" thickBot="1" x14ac:dyDescent="0.25">
      <c r="A35" s="6"/>
      <c r="B35" s="12"/>
      <c r="C35" s="10"/>
      <c r="D35" s="10"/>
      <c r="E35" s="10"/>
      <c r="F35" s="10"/>
      <c r="G35" s="11"/>
      <c r="I35" s="6"/>
      <c r="J35" s="83"/>
      <c r="K35" s="69"/>
      <c r="L35" s="69"/>
      <c r="M35" s="69"/>
      <c r="N35" s="69"/>
      <c r="O35" s="51"/>
      <c r="P35" s="25"/>
    </row>
    <row r="36" spans="1:17" ht="15" thickBot="1" x14ac:dyDescent="0.25">
      <c r="A36" s="6"/>
      <c r="B36" s="8" t="s">
        <v>27</v>
      </c>
      <c r="C36" s="10"/>
      <c r="D36" s="10"/>
      <c r="E36" s="10"/>
      <c r="F36" s="104">
        <f>F28-F33</f>
        <v>0</v>
      </c>
      <c r="G36" s="11" t="s">
        <v>25</v>
      </c>
      <c r="I36" s="6"/>
      <c r="J36" s="83"/>
      <c r="K36" s="69"/>
      <c r="L36" s="69"/>
      <c r="M36" s="69"/>
      <c r="N36" s="69"/>
      <c r="O36" s="51"/>
      <c r="P36" s="25"/>
      <c r="Q36" s="46"/>
    </row>
    <row r="37" spans="1:17" ht="20.25" thickBot="1" x14ac:dyDescent="0.3">
      <c r="A37" s="6"/>
      <c r="B37" s="67"/>
      <c r="C37" s="66"/>
      <c r="D37" s="66"/>
      <c r="E37" s="66"/>
      <c r="F37" s="105" t="e">
        <f>F36/F25</f>
        <v>#DIV/0!</v>
      </c>
      <c r="G37" s="11" t="s">
        <v>28</v>
      </c>
      <c r="I37" s="6"/>
      <c r="J37" s="83"/>
      <c r="K37" s="69"/>
      <c r="L37" s="69"/>
      <c r="M37" s="69"/>
      <c r="N37" s="69"/>
      <c r="O37" s="51"/>
      <c r="P37" s="19"/>
      <c r="Q37" s="46"/>
    </row>
    <row r="38" spans="1:17" ht="15" thickBot="1" x14ac:dyDescent="0.25">
      <c r="A38" s="6"/>
      <c r="B38" s="12"/>
      <c r="C38" s="10"/>
      <c r="D38" s="10"/>
      <c r="E38" s="10"/>
      <c r="F38" s="10"/>
      <c r="G38" s="11"/>
      <c r="I38" s="6"/>
      <c r="J38" s="83"/>
      <c r="K38" s="69"/>
      <c r="L38" s="69"/>
      <c r="M38" s="69"/>
      <c r="N38" s="69"/>
      <c r="O38" s="51"/>
      <c r="P38" s="25"/>
    </row>
    <row r="39" spans="1:17" x14ac:dyDescent="0.2">
      <c r="A39" s="3"/>
      <c r="B39" s="32"/>
      <c r="C39" s="33"/>
      <c r="D39" s="33"/>
      <c r="E39" s="33"/>
      <c r="F39" s="33"/>
      <c r="G39" s="34"/>
      <c r="H39" s="33"/>
      <c r="I39" s="3"/>
      <c r="J39" s="97"/>
      <c r="K39" s="86"/>
      <c r="L39" s="86"/>
      <c r="M39" s="86"/>
      <c r="N39" s="86"/>
      <c r="O39" s="87"/>
      <c r="P39" s="25"/>
    </row>
    <row r="40" spans="1:17" ht="15" thickBot="1" x14ac:dyDescent="0.25">
      <c r="A40" s="76"/>
      <c r="B40" s="36"/>
      <c r="C40" s="4"/>
      <c r="D40" s="4"/>
      <c r="E40" s="4"/>
      <c r="F40" s="4"/>
      <c r="G40" s="5"/>
      <c r="H40" s="76"/>
      <c r="I40" s="76"/>
      <c r="J40" s="36"/>
      <c r="K40" s="84"/>
      <c r="L40" s="84"/>
      <c r="M40" s="4"/>
      <c r="N40" s="85"/>
      <c r="O40" s="45"/>
      <c r="P40" s="25"/>
    </row>
    <row r="41" spans="1:17" x14ac:dyDescent="0.2">
      <c r="I41" s="19"/>
      <c r="J41" s="19"/>
      <c r="K41" s="19"/>
      <c r="L41" s="19"/>
      <c r="M41" s="19"/>
      <c r="N41" s="70"/>
      <c r="O41" s="19"/>
      <c r="P41" s="19"/>
    </row>
    <row r="42" spans="1:17" x14ac:dyDescent="0.2">
      <c r="I42" s="19"/>
      <c r="J42" s="38"/>
      <c r="K42" s="49"/>
      <c r="L42" s="49"/>
      <c r="M42" s="19"/>
      <c r="N42" s="38"/>
      <c r="O42" s="49"/>
      <c r="P42" s="49"/>
    </row>
    <row r="43" spans="1:17" ht="24.75" x14ac:dyDescent="0.3">
      <c r="I43" s="19"/>
      <c r="J43" s="19"/>
      <c r="K43" s="19"/>
      <c r="L43" s="19"/>
      <c r="M43" s="73"/>
      <c r="N43" s="19"/>
      <c r="O43" s="19"/>
      <c r="P43" s="19"/>
    </row>
    <row r="44" spans="1:17" ht="24.75" x14ac:dyDescent="0.3">
      <c r="I44" s="73"/>
      <c r="J44" s="19"/>
      <c r="K44" s="19"/>
      <c r="L44" s="19"/>
      <c r="M44" s="19"/>
      <c r="N44" s="70"/>
      <c r="O44" s="19"/>
      <c r="P44" s="19"/>
    </row>
    <row r="45" spans="1:17" x14ac:dyDescent="0.2">
      <c r="J45" s="19"/>
      <c r="K45" s="48"/>
      <c r="L45" s="48"/>
      <c r="M45" s="19"/>
      <c r="N45" s="70"/>
      <c r="O45" s="25"/>
      <c r="P45" s="25"/>
    </row>
    <row r="46" spans="1:17" x14ac:dyDescent="0.2">
      <c r="J46" s="19"/>
      <c r="K46" s="19"/>
      <c r="L46" s="19"/>
      <c r="M46" s="19"/>
      <c r="N46" s="70"/>
      <c r="O46" s="48"/>
      <c r="P46" s="48"/>
    </row>
    <row r="47" spans="1:17" ht="24.75" x14ac:dyDescent="0.3">
      <c r="I47" s="47"/>
      <c r="J47" s="38"/>
      <c r="K47" s="49"/>
      <c r="L47" s="49"/>
      <c r="M47" s="19"/>
      <c r="N47" s="74"/>
      <c r="O47" s="49"/>
      <c r="P47" s="49"/>
    </row>
    <row r="48" spans="1:17" x14ac:dyDescent="0.2">
      <c r="J48" s="19"/>
      <c r="K48" s="19"/>
      <c r="L48" s="19"/>
      <c r="M48" s="19"/>
      <c r="N48" s="19"/>
      <c r="O48" s="19"/>
      <c r="P48" s="19"/>
    </row>
    <row r="49" spans="8:16" ht="24.75" x14ac:dyDescent="0.3">
      <c r="H49" s="47"/>
      <c r="J49" s="19"/>
      <c r="K49" s="19"/>
      <c r="L49" s="19"/>
      <c r="M49" s="19"/>
      <c r="N49" s="19"/>
      <c r="O49" s="55"/>
      <c r="P49" s="55"/>
    </row>
    <row r="50" spans="8:16" ht="24.75" x14ac:dyDescent="0.3">
      <c r="J50" s="38"/>
      <c r="K50" s="49"/>
      <c r="L50" s="49"/>
      <c r="M50" s="71"/>
      <c r="N50" s="38"/>
      <c r="O50" s="49"/>
      <c r="P50" s="49"/>
    </row>
  </sheetData>
  <conditionalFormatting sqref="O50">
    <cfRule type="cellIs" dxfId="5" priority="6" operator="lessThan">
      <formula>0</formula>
    </cfRule>
  </conditionalFormatting>
  <conditionalFormatting sqref="P50">
    <cfRule type="cellIs" dxfId="4" priority="5" operator="lessThan">
      <formula>0</formula>
    </cfRule>
  </conditionalFormatting>
  <conditionalFormatting sqref="M3:M7">
    <cfRule type="cellIs" dxfId="3" priority="4" operator="greaterThan">
      <formula>8784</formula>
    </cfRule>
  </conditionalFormatting>
  <conditionalFormatting sqref="M15:M16">
    <cfRule type="cellIs" dxfId="2" priority="3" operator="greaterThan">
      <formula>8784</formula>
    </cfRule>
  </conditionalFormatting>
  <conditionalFormatting sqref="M20:M21">
    <cfRule type="cellIs" dxfId="1" priority="2" operator="greaterThan">
      <formula>8784</formula>
    </cfRule>
  </conditionalFormatting>
  <conditionalFormatting sqref="M26:M27">
    <cfRule type="cellIs" dxfId="0" priority="1" operator="greaterThan">
      <formula>8784</formula>
    </cfRule>
  </conditionalFormatting>
  <dataValidations disablePrompts="1" count="4">
    <dataValidation type="list" allowBlank="1" showInputMessage="1" showErrorMessage="1" promptTitle="Please insert your occupancy" sqref="Q14:Q28" xr:uid="{00000000-0002-0000-0000-000000000000}">
      <formula1>Occupancy3</formula1>
    </dataValidation>
    <dataValidation allowBlank="1" showInputMessage="1" showErrorMessage="1" promptTitle="Care " prompt="Please note these figures do not represent either LA or Government suggested fees and are only for used for illustrative purposes " sqref="J27 J16 J21" xr:uid="{00000000-0002-0000-0000-000001000000}"/>
    <dataValidation allowBlank="1" showErrorMessage="1" promptTitle="Care " prompt="Please note these figures do not represent either LA or Government suggested fees and are only for used for illustrative purposes " sqref="J4" xr:uid="{00000000-0002-0000-0000-000002000000}"/>
    <dataValidation type="list" allowBlank="1" showInputMessage="1" showErrorMessage="1" sqref="F31 E14 E11" xr:uid="{00000000-0002-0000-0000-000003000000}">
      <formula1>OccupancyLevel</formula1>
    </dataValidation>
  </dataValidations>
  <pageMargins left="0.7" right="0.7" top="0.75" bottom="0.75" header="0.3" footer="0.3"/>
  <pageSetup paperSize="8" scale="76" orientation="landscape" r:id="rId1"/>
  <headerFooter>
    <oddHeader xml:space="preserve">&amp;C&amp;"Verdana,Regular"&amp;36&amp;K03+000Extended FE and 3 and 4 year old Income     
</oddHeader>
  </headerFooter>
  <ignoredErrors>
    <ignoredError sqref="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sqref="A1:A20"/>
    </sheetView>
  </sheetViews>
  <sheetFormatPr defaultRowHeight="15" x14ac:dyDescent="0.25"/>
  <sheetData>
    <row r="1" spans="1:1" x14ac:dyDescent="0.25">
      <c r="A1" s="98">
        <v>0.05</v>
      </c>
    </row>
    <row r="2" spans="1:1" x14ac:dyDescent="0.25">
      <c r="A2" s="98">
        <v>0.1</v>
      </c>
    </row>
    <row r="3" spans="1:1" x14ac:dyDescent="0.25">
      <c r="A3" s="98">
        <v>0.15</v>
      </c>
    </row>
    <row r="4" spans="1:1" x14ac:dyDescent="0.25">
      <c r="A4" s="98">
        <v>0.2</v>
      </c>
    </row>
    <row r="5" spans="1:1" x14ac:dyDescent="0.25">
      <c r="A5" s="98">
        <v>0.25</v>
      </c>
    </row>
    <row r="6" spans="1:1" x14ac:dyDescent="0.25">
      <c r="A6" s="98">
        <v>0.3</v>
      </c>
    </row>
    <row r="7" spans="1:1" x14ac:dyDescent="0.25">
      <c r="A7" s="98">
        <v>0.35</v>
      </c>
    </row>
    <row r="8" spans="1:1" x14ac:dyDescent="0.25">
      <c r="A8" s="98">
        <v>0.4</v>
      </c>
    </row>
    <row r="9" spans="1:1" x14ac:dyDescent="0.25">
      <c r="A9" s="98">
        <v>0.45</v>
      </c>
    </row>
    <row r="10" spans="1:1" x14ac:dyDescent="0.25">
      <c r="A10" s="98">
        <v>0.5</v>
      </c>
    </row>
    <row r="11" spans="1:1" x14ac:dyDescent="0.25">
      <c r="A11" s="98">
        <v>0.55000000000000004</v>
      </c>
    </row>
    <row r="12" spans="1:1" x14ac:dyDescent="0.25">
      <c r="A12" s="98">
        <v>0.6</v>
      </c>
    </row>
    <row r="13" spans="1:1" x14ac:dyDescent="0.25">
      <c r="A13" s="98">
        <v>0.65</v>
      </c>
    </row>
    <row r="14" spans="1:1" x14ac:dyDescent="0.25">
      <c r="A14" s="98">
        <v>0.7</v>
      </c>
    </row>
    <row r="15" spans="1:1" x14ac:dyDescent="0.25">
      <c r="A15" s="98">
        <v>0.75</v>
      </c>
    </row>
    <row r="16" spans="1:1" x14ac:dyDescent="0.25">
      <c r="A16" s="98">
        <v>0.8</v>
      </c>
    </row>
    <row r="17" spans="1:1" x14ac:dyDescent="0.25">
      <c r="A17" s="98">
        <v>0.85</v>
      </c>
    </row>
    <row r="18" spans="1:1" x14ac:dyDescent="0.25">
      <c r="A18" s="98">
        <v>0.9</v>
      </c>
    </row>
    <row r="19" spans="1:1" x14ac:dyDescent="0.25">
      <c r="A19" s="98">
        <v>0.95</v>
      </c>
    </row>
    <row r="20" spans="1:1" x14ac:dyDescent="0.25">
      <c r="A20" s="98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29CDD689D41449AFE96D639FD6810D" ma:contentTypeVersion="0" ma:contentTypeDescription="Create a new document." ma:contentTypeScope="" ma:versionID="bf048a8c0789d0e59ea8f59b6e81fa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3879ffb6b0c802b28b2643f9d615d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8" nillable="true" ma:displayName="Classification Status" ma:internalName="CSMeta2010Field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Meta2010Field xmlns="http://schemas.microsoft.com/sharepoint/v3">af1f9ff8-e346-4c3c-8d53-3d06ce78c338;2017-11-10 12:15:59;FULLYMANUALCLASSIFIED;WSCC Category:|False|2017-01-30 09:51:40|MANUALCLASSIFIED|2017-01-30 09:51:40|UNDEFINED;False</CSMeta2010Field>
  </documentManagement>
</p:propertie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B26538-83F1-41F5-A3C7-621AB256301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1D4072E-8EF2-456E-BB4C-4A70D375E4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FDE78-B9A4-450C-A8B0-E36C7D043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AE4D61-ADC1-4F0F-B120-3554E19E7537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E698DC1-C89A-4E29-A494-D505A7E07CB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Occupancy and income</vt:lpstr>
      <vt:lpstr>Sheet1</vt:lpstr>
      <vt:lpstr>OccupancyLevel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 Hours FE Evaluation</dc:title>
  <dc:subject>Free Entitlement - Early Years</dc:subject>
  <dc:creator>free.entitlement@westsussex.gov.uk</dc:creator>
  <cp:lastModifiedBy>Daniel Rosa</cp:lastModifiedBy>
  <cp:lastPrinted>2017-01-26T16:05:54Z</cp:lastPrinted>
  <dcterms:created xsi:type="dcterms:W3CDTF">2016-12-05T10:38:45Z</dcterms:created>
  <dcterms:modified xsi:type="dcterms:W3CDTF">2020-12-16T16:09:46Z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0x0101005929CDD689D41449AFE96D639FD6810D</vt:lpwstr>
  </property>
  <property fmtid="{D5CDD505-2E9C-101B-9397-08002B2CF9AE}" pid="3" name="WSCC Category">
    <vt:lpwstr>750;#HTML|87a2192d-94d0-4196-8dfa-71346fa62c6e;#659;#Markets|176b3b4e-e46b-46dc-80ea-80b3c569e760</vt:lpwstr>
  </property>
</Properties>
</file>