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https://westsussex-my.sharepoint.com/personal/aidan_main_westsussex_gov_uk/Documents/"/>
    </mc:Choice>
  </mc:AlternateContent>
  <xr:revisionPtr revIDLastSave="0" documentId="8_{F1BEB91C-50B1-48F1-8E4A-895EF190027B}" xr6:coauthVersionLast="47" xr6:coauthVersionMax="47" xr10:uidLastSave="{00000000-0000-0000-0000-000000000000}"/>
  <bookViews>
    <workbookView xWindow="2640" yWindow="2640" windowWidth="21600" windowHeight="11385" activeTab="1" xr2:uid="{00000000-000D-0000-FFFF-FFFF00000000}"/>
  </bookViews>
  <sheets>
    <sheet name="List of Indicators" sheetId="8" r:id="rId1"/>
    <sheet name="Audit to complete" sheetId="1" r:id="rId2"/>
    <sheet name="Template to expand Audit" sheetId="5" r:id="rId3"/>
    <sheet name="Data Validation" sheetId="2" state="hidden" r:id="rId4"/>
    <sheet name="Sheet3" sheetId="3" state="hidden" r:id="rId5"/>
    <sheet name="Sheet1" sheetId="7" state="hidden" r:id="rId6"/>
  </sheets>
  <definedNames>
    <definedName name="_xlnm._FilterDatabase" localSheetId="1" hidden="1">'Audit to complete'!$B$15:$Q$29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63" i="2" l="1"/>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8" i="2" l="1"/>
  <c r="K6" i="2"/>
  <c r="K5" i="2"/>
  <c r="K4" i="2"/>
  <c r="K3" i="2"/>
  <c r="I7" i="2"/>
  <c r="I6" i="2"/>
  <c r="I5" i="2"/>
  <c r="I4" i="2"/>
  <c r="I3" i="2"/>
  <c r="N70" i="2" l="1"/>
  <c r="N39" i="2"/>
  <c r="H29" i="2"/>
  <c r="H28" i="2"/>
  <c r="H27" i="2"/>
  <c r="N69" i="2" l="1"/>
  <c r="N68" i="2"/>
  <c r="N67" i="2"/>
  <c r="N66" i="2"/>
  <c r="N65" i="2"/>
  <c r="N64" i="2"/>
  <c r="N63" i="2"/>
  <c r="N62" i="2"/>
  <c r="N61" i="2"/>
  <c r="N60" i="2"/>
  <c r="N59" i="2"/>
  <c r="N58" i="2"/>
  <c r="N57" i="2"/>
  <c r="N56" i="2"/>
  <c r="N55" i="2"/>
  <c r="N54" i="2"/>
  <c r="N53" i="2"/>
  <c r="N52" i="2"/>
  <c r="N51" i="2"/>
  <c r="N50" i="2"/>
  <c r="N49" i="2"/>
  <c r="N48" i="2"/>
  <c r="N47" i="2"/>
  <c r="N46" i="2"/>
  <c r="N45" i="2"/>
  <c r="N44" i="2"/>
  <c r="N43" i="2"/>
  <c r="N42" i="2"/>
  <c r="N41"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K18" i="2"/>
  <c r="K17" i="2"/>
  <c r="K16" i="2"/>
  <c r="K15" i="2"/>
  <c r="K14" i="2"/>
  <c r="K13" i="2"/>
  <c r="K12" i="2"/>
  <c r="K11"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26" i="2"/>
  <c r="H25" i="2"/>
  <c r="H24" i="2"/>
  <c r="H23" i="2"/>
  <c r="H22" i="2"/>
  <c r="H21" i="2"/>
  <c r="H20" i="2"/>
  <c r="H19" i="2"/>
  <c r="H18" i="2"/>
  <c r="H17" i="2"/>
  <c r="H16" i="2"/>
  <c r="H15" i="2"/>
  <c r="H14" i="2"/>
  <c r="H13" i="2"/>
  <c r="H12" i="2"/>
  <c r="H11" i="2"/>
  <c r="L13" i="2" l="1"/>
  <c r="L12" i="2"/>
  <c r="I11" i="2"/>
  <c r="I13" i="2"/>
  <c r="I12" i="2"/>
  <c r="O11" i="2"/>
  <c r="O13" i="2"/>
  <c r="O12" i="2"/>
  <c r="O43" i="2"/>
  <c r="O42" i="2"/>
  <c r="O41" i="2"/>
  <c r="L11" i="2"/>
  <c r="I33" i="2"/>
  <c r="I32" i="2"/>
  <c r="I31" i="2"/>
  <c r="K7" i="2"/>
  <c r="I8" i="2"/>
</calcChain>
</file>

<file path=xl/sharedStrings.xml><?xml version="1.0" encoding="utf-8"?>
<sst xmlns="http://schemas.openxmlformats.org/spreadsheetml/2006/main" count="353" uniqueCount="298">
  <si>
    <t>Name of provider</t>
  </si>
  <si>
    <t>FE Funding</t>
  </si>
  <si>
    <t>Inclusion Funding</t>
  </si>
  <si>
    <t>Standard</t>
  </si>
  <si>
    <t>Enhanced</t>
  </si>
  <si>
    <t>Areas of vulnerability</t>
  </si>
  <si>
    <t>Family Health</t>
  </si>
  <si>
    <t>Child Health</t>
  </si>
  <si>
    <t>Family Environment</t>
  </si>
  <si>
    <t>Child Environment</t>
  </si>
  <si>
    <t>Other Agencies involved</t>
  </si>
  <si>
    <t xml:space="preserve">Funding </t>
  </si>
  <si>
    <t>Child details</t>
  </si>
  <si>
    <t>Agencies</t>
  </si>
  <si>
    <t>SEN</t>
  </si>
  <si>
    <t>FSW/Social Worker</t>
  </si>
  <si>
    <t>Portage</t>
  </si>
  <si>
    <t>Health Visitor</t>
  </si>
  <si>
    <t>CDC</t>
  </si>
  <si>
    <t>Further details</t>
  </si>
  <si>
    <t>Other comments:</t>
  </si>
  <si>
    <t>Not applicable</t>
  </si>
  <si>
    <t>SALT</t>
  </si>
  <si>
    <t>Template to expand Audit</t>
  </si>
  <si>
    <t>Learning</t>
  </si>
  <si>
    <t>Continuum of Need</t>
  </si>
  <si>
    <r>
      <t xml:space="preserve">What is going well/is already in place?
</t>
    </r>
    <r>
      <rPr>
        <sz val="8"/>
        <color theme="1"/>
        <rFont val="Calibri"/>
        <family val="2"/>
        <scheme val="minor"/>
      </rPr>
      <t>(Note this should include any views from parents)</t>
    </r>
  </si>
  <si>
    <r>
      <t xml:space="preserve">What needs to happen next?
</t>
    </r>
    <r>
      <rPr>
        <sz val="8"/>
        <color theme="1"/>
        <rFont val="Calibri"/>
        <family val="2"/>
        <scheme val="minor"/>
      </rPr>
      <t>(Note this should include any views from parents)</t>
    </r>
  </si>
  <si>
    <t>Vulnerable Learner</t>
  </si>
  <si>
    <t>2YO</t>
  </si>
  <si>
    <t>3 and 4 Extended No EYPP</t>
  </si>
  <si>
    <t>3 and 4 Extended EYPP</t>
  </si>
  <si>
    <t>3 and 4 Universal No EYPP</t>
  </si>
  <si>
    <t>3 and 4 Universal EYPP</t>
  </si>
  <si>
    <t>Back end calculations</t>
  </si>
  <si>
    <t>Extended</t>
  </si>
  <si>
    <t>Universal</t>
  </si>
  <si>
    <t>EYPP</t>
  </si>
  <si>
    <t>Indicators</t>
  </si>
  <si>
    <t>Most</t>
  </si>
  <si>
    <t>2nd Most</t>
  </si>
  <si>
    <t>3rd Most</t>
  </si>
  <si>
    <t>Standard with DAF</t>
  </si>
  <si>
    <t>Enhanced with DAF</t>
  </si>
  <si>
    <t>DAF</t>
  </si>
  <si>
    <t>Parent/Carer Physical Health Needs</t>
  </si>
  <si>
    <t>Indicator</t>
  </si>
  <si>
    <t>Detail</t>
  </si>
  <si>
    <t>Physical disability</t>
  </si>
  <si>
    <t>Long term ongoing medical issues/conditions</t>
  </si>
  <si>
    <t>Generally unwell</t>
  </si>
  <si>
    <t>Not accessing/engaging with health services (GP, Dentist,  Health Visitor etc)</t>
  </si>
  <si>
    <t>Female Genital Mutilation and vaginal piercings or vaginal cosmetic surgery</t>
  </si>
  <si>
    <t>Miscarriage, still birth or termination</t>
  </si>
  <si>
    <t>Eating disorder and/or obesity</t>
  </si>
  <si>
    <t>Learning disability</t>
  </si>
  <si>
    <t>Sleep deprivation</t>
  </si>
  <si>
    <t>Parent/Carer Mental Health and Emotional Well-Being</t>
  </si>
  <si>
    <t>Difficult birth experience</t>
  </si>
  <si>
    <t>Unkempt/grubby</t>
  </si>
  <si>
    <t>Previous history of mental health or Post Natal Depression</t>
  </si>
  <si>
    <t>Current mental health concern (includes Post Natal Depression for either parent)</t>
  </si>
  <si>
    <t>Parent/Carer Lifestyle Choices</t>
  </si>
  <si>
    <t>Substance/alcohol  misuse</t>
  </si>
  <si>
    <t>Poor lifestyle postnatally</t>
  </si>
  <si>
    <t>Poor lifestyle in pregnancy (smoking, diet etc.)</t>
  </si>
  <si>
    <t>Child Physical Health Needs</t>
  </si>
  <si>
    <t>Additional or complex needs</t>
  </si>
  <si>
    <t>Speech, language and communication delay</t>
  </si>
  <si>
    <t>Frequent A&amp;E attendances/minor injuries</t>
  </si>
  <si>
    <t>Female Genital Mutilation</t>
  </si>
  <si>
    <t>Oral health concerns</t>
  </si>
  <si>
    <t>Long term ongoing medical needs/conditions</t>
  </si>
  <si>
    <t>Overweight, underweight or malnourished</t>
  </si>
  <si>
    <t>Dietary concerns</t>
  </si>
  <si>
    <t>Poor hygiene</t>
  </si>
  <si>
    <t>Frequently tired</t>
  </si>
  <si>
    <t>Limited opportunity for physical activity (never walks/driven everywhere)</t>
  </si>
  <si>
    <t>Lack of immunisations</t>
  </si>
  <si>
    <t>Premature birth</t>
  </si>
  <si>
    <t>Child Mental Health and Emotional Well-Being</t>
  </si>
  <si>
    <t>Withdrawn</t>
  </si>
  <si>
    <t>High anxiety</t>
  </si>
  <si>
    <t>Unable to settle</t>
  </si>
  <si>
    <t>Aggressive behaviours</t>
  </si>
  <si>
    <t>Struggling in social situations</t>
  </si>
  <si>
    <t>Cautious of playing outside</t>
  </si>
  <si>
    <t>Smearing/hiding faeces</t>
  </si>
  <si>
    <t>Choosing not to go to the toilet</t>
  </si>
  <si>
    <t>Taking from others (including food)</t>
  </si>
  <si>
    <t>Inexpressive/does not display emotion/inappropriate emotional responses</t>
  </si>
  <si>
    <t>Overly happy/sad (without apparent cause) and not in keeping with the rest of their presentation</t>
  </si>
  <si>
    <t>Overly compliant</t>
  </si>
  <si>
    <t>Fearful/no awareness of danger</t>
  </si>
  <si>
    <t>Inappropriate age-related responses and actions</t>
  </si>
  <si>
    <t>Observed to be wary of parents or carers</t>
  </si>
  <si>
    <t>Negative or inappropriate response to boundaries</t>
  </si>
  <si>
    <t>Self-harm</t>
  </si>
  <si>
    <t>Inappropriate sexual behaviours</t>
  </si>
  <si>
    <t>Housing, Employment and finance</t>
  </si>
  <si>
    <t xml:space="preserve">Family relationships </t>
  </si>
  <si>
    <t>Family History and Functioning</t>
  </si>
  <si>
    <t>Details</t>
  </si>
  <si>
    <t xml:space="preserve">Poor housing  (damp/overcrowding etc)
</t>
  </si>
  <si>
    <t>Lack of qualifications for work</t>
  </si>
  <si>
    <t>Benefits/financial exclusion</t>
  </si>
  <si>
    <t>Employment - workless/low income/zero hours contracts/ anti-social shifts</t>
  </si>
  <si>
    <t>Debt issues</t>
  </si>
  <si>
    <t>One parent denied access to the child/children</t>
  </si>
  <si>
    <t>Lack of support from friends and family</t>
  </si>
  <si>
    <t>Frequent changes in make-up of household</t>
  </si>
  <si>
    <t>Conflicting behaviour management techniques</t>
  </si>
  <si>
    <t>Divorce/breakdown of relationship/new partner</t>
  </si>
  <si>
    <t>Social isolation</t>
  </si>
  <si>
    <t>Constant conflict within home/family</t>
  </si>
  <si>
    <t>Transient living arrangements, Armed Forces/asylum seekers/ refugees/travellers</t>
  </si>
  <si>
    <t xml:space="preserve">Family relationships with services
</t>
  </si>
  <si>
    <t>Previously engaged in Early Help</t>
  </si>
  <si>
    <t>Avoidance/not co-operating with services</t>
  </si>
  <si>
    <t>Previous avoidance of services</t>
  </si>
  <si>
    <t>Sibling/parent previously subject to Child Protection Plan/Child In Need Plan</t>
  </si>
  <si>
    <t>Full information not shared by the parent with the Early Years setting</t>
  </si>
  <si>
    <t>Intentional homelessness/homelessness/in temporary or emergency housing</t>
  </si>
  <si>
    <t>Offending/criminal behaviour e.g shoplifting</t>
  </si>
  <si>
    <t>Family member in prison/serving a sentence</t>
  </si>
  <si>
    <t>Signs of radicalisation</t>
  </si>
  <si>
    <t>Using offensive language associated with hate speech or expressing extremist views</t>
  </si>
  <si>
    <t>Perpetrators of hate crime/incidents</t>
  </si>
  <si>
    <t>Experience or risk of hate crime/incidents or discrimination</t>
  </si>
  <si>
    <t>Parent/s abused as a child</t>
  </si>
  <si>
    <t>Gambling issues or concerns</t>
  </si>
  <si>
    <t>Parent/s with poor literacy skills</t>
  </si>
  <si>
    <t>Bereavement</t>
  </si>
  <si>
    <t>Unrealistic expectations of life changes after birth</t>
  </si>
  <si>
    <t>Large number of children</t>
  </si>
  <si>
    <t>Other children living in the home (non-siblings)</t>
  </si>
  <si>
    <t>Parent/s providing long term care for other family members</t>
  </si>
  <si>
    <t>Black or Minority Ethnic Groups/English as an Additional Language</t>
  </si>
  <si>
    <t>Previous Sudden Infant Death Syndrome (SIDS)</t>
  </si>
  <si>
    <t>Sibling with identified additional or complex needs</t>
  </si>
  <si>
    <t>Teenage parent</t>
  </si>
  <si>
    <t>Negative reaction to pregnancy from family/friends</t>
  </si>
  <si>
    <t>Basic Care</t>
  </si>
  <si>
    <t>Unable to manage/not addressing child’s medical needs or Special Education Needs and/or Disabilities (SEND)</t>
  </si>
  <si>
    <t>Obvious lack of stable and affectionate relationships with their children e.g parent/carer not responding to child’s needs, not displaying warmth</t>
  </si>
  <si>
    <t>Lack of interest/excitement around unborn baby</t>
  </si>
  <si>
    <t>Lack of emotional literacy/emotional intelligence</t>
  </si>
  <si>
    <t>Inappropriate parental expectations</t>
  </si>
  <si>
    <t>Limited opportunities for play and stimulation at home (including excessive amount of tv/screen time) are provided</t>
  </si>
  <si>
    <t>Poor parenting</t>
  </si>
  <si>
    <t>Frequently late picking up/dropping off impacting on child's well-being</t>
  </si>
  <si>
    <t>Smoker in household</t>
  </si>
  <si>
    <t>Child’s relationship with services</t>
  </si>
  <si>
    <t>Safeguarding disclosure</t>
  </si>
  <si>
    <t>Child Protection Plan in place</t>
  </si>
  <si>
    <t>Child In Need Plan in place</t>
  </si>
  <si>
    <t>Early Help Plan already in place</t>
  </si>
  <si>
    <t>Child Looked After or living with extended family/private fostering arrangement</t>
  </si>
  <si>
    <t>Previously subject to Child Protection Plan/Child In Need Plan</t>
  </si>
  <si>
    <t>Child adopted</t>
  </si>
  <si>
    <t>Experiences and Vulnerabilities</t>
  </si>
  <si>
    <t>Physical/sexual/emotional abuse</t>
  </si>
  <si>
    <t>Neglect</t>
  </si>
  <si>
    <t>Young Carer</t>
  </si>
  <si>
    <t>Victim or perpetrator of bullying/hate crime</t>
  </si>
  <si>
    <t>At risk by being unable to discriminate between safe adults and strangers</t>
  </si>
  <si>
    <t>Interactions with other children not age-appropriate</t>
  </si>
  <si>
    <t>Overfamiliar or withdrawn (toddler age onwards)</t>
  </si>
  <si>
    <t>Suspicion of or at risk of being subject to trafficking</t>
  </si>
  <si>
    <t>Experienced a traumatic event</t>
  </si>
  <si>
    <t>Child of teenage parent</t>
  </si>
  <si>
    <t>Large number of other siblings/birth order</t>
  </si>
  <si>
    <t xml:space="preserve">Presentation, Identity and Stability
</t>
  </si>
  <si>
    <t>Lack of resilience</t>
  </si>
  <si>
    <t>Sign of radicalisation</t>
  </si>
  <si>
    <t>Moving between family homes - co-parented</t>
  </si>
  <si>
    <t>Lack of positive role models</t>
  </si>
  <si>
    <t>Lack of or inappropriate previous social experiences</t>
  </si>
  <si>
    <t xml:space="preserve">Difficulty maintaining friendships </t>
  </si>
  <si>
    <t>Participation and Readiness</t>
  </si>
  <si>
    <t>Difficulty settling into setting or negative response to transition</t>
  </si>
  <si>
    <t>Poor attendance at Early Years setting</t>
  </si>
  <si>
    <t>Frequent unexplained absences from Early Years setting</t>
  </si>
  <si>
    <t>General lack of readiness for school</t>
  </si>
  <si>
    <t>Withdrawn and with limited engagement</t>
  </si>
  <si>
    <t>Repeated inappropriate clothing for setting or weather</t>
  </si>
  <si>
    <t>At risk of exclusion</t>
  </si>
  <si>
    <t>Participates in a limited range of learning activities</t>
  </si>
  <si>
    <t>Frequent moves between settings</t>
  </si>
  <si>
    <t>Acrimonious relationships between setting and parent/s</t>
  </si>
  <si>
    <t>Parent’s non-engagement in child/child’s learning – e.g. non-attendance at parents' meetings etc</t>
  </si>
  <si>
    <t>Previously or currently eligible for two year old funding</t>
  </si>
  <si>
    <t>Eligible for Early Years Pupil Premium</t>
  </si>
  <si>
    <t>Rejected or taunted by peers</t>
  </si>
  <si>
    <t>Seeming isolated</t>
  </si>
  <si>
    <t>Lacking self-confidence/self-esteem</t>
  </si>
  <si>
    <t>Difficulty adapting to change</t>
  </si>
  <si>
    <t>Poor concentration</t>
  </si>
  <si>
    <t>Key Person changed frequently</t>
  </si>
  <si>
    <t>Lack of engagement with peers</t>
  </si>
  <si>
    <t>No interest in learning</t>
  </si>
  <si>
    <t>Home educated/siblings home educated</t>
  </si>
  <si>
    <t>Attainment</t>
  </si>
  <si>
    <t xml:space="preserve">Identified Special Educational Needs or Disability
</t>
  </si>
  <si>
    <t>Lower than expected attainment for age</t>
  </si>
  <si>
    <t>List of Indicators</t>
  </si>
  <si>
    <r>
      <rPr>
        <sz val="7"/>
        <color theme="1"/>
        <rFont val="Calibri"/>
        <family val="2"/>
        <scheme val="minor"/>
      </rPr>
      <t>D</t>
    </r>
    <r>
      <rPr>
        <sz val="10"/>
        <color theme="1"/>
        <rFont val="Calibri"/>
        <family val="2"/>
        <scheme val="minor"/>
      </rPr>
      <t>ifficulties with anger and frustration and unable to distract</t>
    </r>
  </si>
  <si>
    <r>
      <rPr>
        <sz val="9"/>
        <color theme="1"/>
        <rFont val="Calibri"/>
        <family val="2"/>
        <scheme val="minor"/>
      </rPr>
      <t>Parent's poor childhood experiences (cultural/social</t>
    </r>
    <r>
      <rPr>
        <b/>
        <sz val="9"/>
        <color theme="1"/>
        <rFont val="Calibri"/>
        <family val="2"/>
        <scheme val="minor"/>
      </rPr>
      <t>/</t>
    </r>
    <r>
      <rPr>
        <sz val="9"/>
        <color theme="1"/>
        <rFont val="Calibri"/>
        <family val="2"/>
        <scheme val="minor"/>
      </rPr>
      <t>educational)</t>
    </r>
  </si>
  <si>
    <t>Delayed toileting</t>
  </si>
  <si>
    <t>Serious concerns about cognitive and language development</t>
  </si>
  <si>
    <t>Limited evidence of progress or achievement in all/some areas of learning</t>
  </si>
  <si>
    <t>Slow to develop age-appropriate practical skills</t>
  </si>
  <si>
    <t>Ages and Stages</t>
  </si>
  <si>
    <t>Comms and Language</t>
  </si>
  <si>
    <t>Physical Development</t>
  </si>
  <si>
    <t>PSE Development</t>
  </si>
  <si>
    <t>Maths</t>
  </si>
  <si>
    <t>Understanding the World</t>
  </si>
  <si>
    <t>Expressive Arts and Design</t>
  </si>
  <si>
    <t>CL Stage 1 0-11 Mths</t>
  </si>
  <si>
    <t>CL Stage 3 16-26 Mths</t>
  </si>
  <si>
    <t>CL Stage 4 22-36 Mths</t>
  </si>
  <si>
    <t>CL Stage 5 30-50 Mths</t>
  </si>
  <si>
    <t>CL Stage 6 40-60 Mths</t>
  </si>
  <si>
    <t>PD Stage 1 0-11 Mths</t>
  </si>
  <si>
    <t>PD Stage 3 16-26 Mths</t>
  </si>
  <si>
    <t>PD Stage 4 22-36 Mths</t>
  </si>
  <si>
    <t>PD Stage 5 30-50 Mths</t>
  </si>
  <si>
    <t>PD Stage 6 40-60 Mths</t>
  </si>
  <si>
    <t>PSED Stage 1 0-11 Mths</t>
  </si>
  <si>
    <t>PSED Stage 3 16-26 Mths</t>
  </si>
  <si>
    <t>PSED Stage 4 22-36 Mths</t>
  </si>
  <si>
    <t>PSED Stage 5 30-50 Mths</t>
  </si>
  <si>
    <t>PSED Stage 6 40-60 Mths</t>
  </si>
  <si>
    <t>Maths Stage 1 0-11 Mths</t>
  </si>
  <si>
    <t>Maths Stage 3 16-26 Mths</t>
  </si>
  <si>
    <t>Maths Stage 4 22-36 Mths</t>
  </si>
  <si>
    <t>Maths Stage 5 30-50 Mths</t>
  </si>
  <si>
    <t>Maths Stage 6 40-60 Mths</t>
  </si>
  <si>
    <t>UTW Stage 1 0-11 Mths</t>
  </si>
  <si>
    <t>UTW Stage 3 16-26 Mths</t>
  </si>
  <si>
    <t>UTW Stage 4 22-36 Mths</t>
  </si>
  <si>
    <t>UTW Stage 5 30-50 Mths</t>
  </si>
  <si>
    <t>UTW Stage 6 40-60 Mths</t>
  </si>
  <si>
    <t>EAD Stage 1 0-11 Mths</t>
  </si>
  <si>
    <t>EAD Stage 3 16-26 Mths</t>
  </si>
  <si>
    <t>EAD Stage 4 22-36 Mths</t>
  </si>
  <si>
    <t>EAD Stage 5 30-50 Mths</t>
  </si>
  <si>
    <t>EAD Stage 6 40-60 Mths</t>
  </si>
  <si>
    <t>Literacy Stage 1 0-11 Mths</t>
  </si>
  <si>
    <t>Literacy Stage 3 16-26 Mths</t>
  </si>
  <si>
    <t>Literacy Stage 4 22-36 Mths</t>
  </si>
  <si>
    <t>Literacy Stage 5 30-50 Mths</t>
  </si>
  <si>
    <t>Literacy Stage 6 40-60 Mths</t>
  </si>
  <si>
    <t>Literacy</t>
  </si>
  <si>
    <t>Poor self-care</t>
  </si>
  <si>
    <t>Untreated recurring head lice</t>
  </si>
  <si>
    <t>In receipt of Disability Living Allowance</t>
  </si>
  <si>
    <t xml:space="preserve"> Environment: Family</t>
  </si>
  <si>
    <t>Health: Family</t>
  </si>
  <si>
    <t>Environment: Child</t>
  </si>
  <si>
    <t>Learning: Child</t>
  </si>
  <si>
    <t>Health: Child</t>
  </si>
  <si>
    <t>Concealed pregnancy</t>
  </si>
  <si>
    <t>Unexplained bruising, sores, injuries or burns</t>
  </si>
  <si>
    <t>Previous/current domestic abuse</t>
  </si>
  <si>
    <t>Parent/sibling have been in care</t>
  </si>
  <si>
    <t>Inconsistent people picking up child from nursery</t>
  </si>
  <si>
    <t>Attends more than one setting</t>
  </si>
  <si>
    <t>www.westsussex.gov.uk/ecsgoodpractice</t>
  </si>
  <si>
    <t>Black or Minority Ethnic Groups/English as an Additional Language/Dual Language</t>
  </si>
  <si>
    <t>Homestart</t>
  </si>
  <si>
    <t>OT</t>
  </si>
  <si>
    <t>Yes</t>
  </si>
  <si>
    <t>No</t>
  </si>
  <si>
    <t>CL Stage 2 8-20 Mths</t>
  </si>
  <si>
    <t>PD Stage 2 8-20 Mths</t>
  </si>
  <si>
    <t>PSED Stage 2 8-20 Mths</t>
  </si>
  <si>
    <t>Literacy Stage 2 8-20 Mths</t>
  </si>
  <si>
    <t>Maths Stage 2 8-20 Mths</t>
  </si>
  <si>
    <t>UTW Stage 2 8-20 Mths</t>
  </si>
  <si>
    <t>EAD Stage 2 8-20 Mths</t>
  </si>
  <si>
    <t>Experiences and Presentation in 
Learning Environment</t>
  </si>
  <si>
    <t>Progress with agreed actions from previous review:</t>
  </si>
  <si>
    <t>Details of discussion and review:</t>
  </si>
  <si>
    <t>Actions agreed:</t>
  </si>
  <si>
    <t>Actions to be completed by:</t>
  </si>
  <si>
    <t>Date of review</t>
  </si>
  <si>
    <t xml:space="preserve">Name </t>
  </si>
  <si>
    <t>Date of Birth</t>
  </si>
  <si>
    <r>
      <t xml:space="preserve">EYFS Learning and Development 
</t>
    </r>
    <r>
      <rPr>
        <sz val="8"/>
        <color theme="1"/>
        <rFont val="Calibri"/>
        <family val="2"/>
        <scheme val="minor"/>
      </rPr>
      <t>- select areas of learning where current attainment is currently</t>
    </r>
    <r>
      <rPr>
        <i/>
        <sz val="8"/>
        <color theme="1"/>
        <rFont val="Calibri"/>
        <family val="2"/>
        <scheme val="minor"/>
      </rPr>
      <t xml:space="preserve"> below expected</t>
    </r>
  </si>
  <si>
    <t>Date for completion</t>
  </si>
  <si>
    <t xml:space="preserve">Version 3.1 - updated March 2022 </t>
  </si>
  <si>
    <t>Level of Worry</t>
  </si>
  <si>
    <t>Red – action needed
Amber – monitor
Green – appropriate support in place</t>
  </si>
  <si>
    <t>Summary of Concerns</t>
  </si>
  <si>
    <r>
      <t xml:space="preserve">Use the indicators to evidence your concerns
</t>
    </r>
    <r>
      <rPr>
        <sz val="8"/>
        <color theme="1"/>
        <rFont val="Calibri"/>
        <family val="2"/>
        <scheme val="minor"/>
      </rPr>
      <t>– include details of any other tools or resources used to evidence concerns, for example, “Day In My Life” tool - Neglect - (westsussexscp.org.uk)</t>
    </r>
  </si>
  <si>
    <r>
      <t xml:space="preserve">FE and other funding in place - </t>
    </r>
    <r>
      <rPr>
        <sz val="8"/>
        <color theme="1"/>
        <rFont val="Calibri"/>
        <family val="2"/>
        <scheme val="minor"/>
      </rPr>
      <t>inclusion funding, DAF, EYPP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</si>
</sst>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Verdana"/>
      <family val="2"/>
    </font>
    <font>
      <b/>
      <sz val="24"/>
      <color theme="1"/>
      <name val="Calibri"/>
      <family val="2"/>
      <scheme val="minor"/>
    </font>
    <font>
      <sz val="11"/>
      <color theme="1"/>
      <name val="Calibri"/>
      <family val="2"/>
      <scheme val="minor"/>
    </font>
    <font>
      <b/>
      <sz val="11"/>
      <color theme="1"/>
      <name val="Calibri"/>
      <family val="2"/>
      <scheme val="minor"/>
    </font>
    <font>
      <i/>
      <sz val="8"/>
      <color theme="1"/>
      <name val="Calibri"/>
      <family val="2"/>
      <scheme val="minor"/>
    </font>
    <font>
      <sz val="11"/>
      <color theme="1"/>
      <name val="Calibri"/>
      <family val="2"/>
    </font>
    <font>
      <b/>
      <sz val="18"/>
      <color theme="1"/>
      <name val="Calibri"/>
      <family val="2"/>
      <scheme val="minor"/>
    </font>
    <font>
      <sz val="8"/>
      <color theme="1"/>
      <name val="Calibri"/>
      <family val="2"/>
      <scheme val="minor"/>
    </font>
    <font>
      <sz val="11"/>
      <color rgb="FF2C2C2C"/>
      <name val="Arial"/>
      <family val="2"/>
    </font>
    <font>
      <b/>
      <sz val="20"/>
      <color theme="0"/>
      <name val="Calibri"/>
      <family val="2"/>
      <scheme val="minor"/>
    </font>
    <font>
      <sz val="10"/>
      <color theme="1"/>
      <name val="Calibri"/>
      <family val="2"/>
      <scheme val="minor"/>
    </font>
    <font>
      <sz val="7"/>
      <color theme="1"/>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b/>
      <sz val="10"/>
      <color theme="1"/>
      <name val="Calibri"/>
      <family val="2"/>
      <scheme val="minor"/>
    </font>
    <font>
      <b/>
      <sz val="10"/>
      <color theme="1"/>
      <name val="Calibri"/>
      <family val="2"/>
    </font>
    <font>
      <u/>
      <sz val="11"/>
      <color theme="10"/>
      <name val="Verdana"/>
      <family val="2"/>
    </font>
    <font>
      <u/>
      <sz val="11"/>
      <color theme="10"/>
      <name val="Calibri"/>
      <family val="2"/>
      <scheme val="minor"/>
    </font>
  </fonts>
  <fills count="11">
    <fill>
      <patternFill patternType="none"/>
    </fill>
    <fill>
      <patternFill patternType="gray125"/>
    </fill>
    <fill>
      <patternFill patternType="solid">
        <fgColor theme="8"/>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s>
  <cellStyleXfs count="2">
    <xf numFmtId="0" fontId="0" fillId="0" borderId="0"/>
    <xf numFmtId="0" fontId="17" fillId="0" borderId="0" applyNumberFormat="0" applyFill="0" applyBorder="0" applyAlignment="0" applyProtection="0"/>
  </cellStyleXfs>
  <cellXfs count="254">
    <xf numFmtId="0" fontId="0" fillId="0" borderId="0" xfId="0"/>
    <xf numFmtId="0" fontId="0" fillId="0" borderId="1" xfId="0" applyBorder="1"/>
    <xf numFmtId="0" fontId="0" fillId="2" borderId="1" xfId="0" applyFill="1" applyBorder="1"/>
    <xf numFmtId="0" fontId="2" fillId="0" borderId="5" xfId="0" applyFont="1" applyBorder="1" applyAlignment="1">
      <alignment horizontal="left" wrapText="1"/>
    </xf>
    <xf numFmtId="0" fontId="2" fillId="0" borderId="8" xfId="0" applyFont="1" applyBorder="1" applyAlignment="1">
      <alignment horizontal="left" wrapText="1"/>
    </xf>
    <xf numFmtId="0" fontId="2" fillId="0" borderId="9" xfId="0" applyFont="1" applyBorder="1" applyAlignment="1">
      <alignment horizontal="left" wrapText="1"/>
    </xf>
    <xf numFmtId="0" fontId="2" fillId="5" borderId="5" xfId="0" applyFont="1" applyFill="1" applyBorder="1" applyAlignment="1">
      <alignment horizontal="left" wrapText="1"/>
    </xf>
    <xf numFmtId="0" fontId="2" fillId="5" borderId="8" xfId="0" applyFont="1" applyFill="1" applyBorder="1" applyAlignment="1">
      <alignment horizontal="left" wrapText="1"/>
    </xf>
    <xf numFmtId="0" fontId="2" fillId="5" borderId="9" xfId="0" applyFont="1" applyFill="1" applyBorder="1" applyAlignment="1">
      <alignment horizontal="left" wrapText="1"/>
    </xf>
    <xf numFmtId="0" fontId="0" fillId="0" borderId="0" xfId="0" applyAlignment="1">
      <alignment horizontal="left"/>
    </xf>
    <xf numFmtId="0" fontId="3" fillId="0" borderId="0" xfId="0" applyFont="1" applyFill="1" applyBorder="1" applyAlignment="1">
      <alignment horizontal="left"/>
    </xf>
    <xf numFmtId="0" fontId="0" fillId="0" borderId="0" xfId="0" applyAlignment="1">
      <alignment horizontal="left" wrapText="1"/>
    </xf>
    <xf numFmtId="0" fontId="2" fillId="4" borderId="1" xfId="0" applyFont="1" applyFill="1" applyBorder="1" applyAlignment="1">
      <alignment horizontal="left" vertical="top" wrapText="1"/>
    </xf>
    <xf numFmtId="0" fontId="2" fillId="4" borderId="5" xfId="0" applyFont="1" applyFill="1" applyBorder="1" applyAlignment="1">
      <alignment horizontal="left" vertical="top" wrapText="1"/>
    </xf>
    <xf numFmtId="0" fontId="0" fillId="0" borderId="1" xfId="0" applyFill="1" applyBorder="1"/>
    <xf numFmtId="2" fontId="0" fillId="0" borderId="1" xfId="0" applyNumberFormat="1" applyFill="1" applyBorder="1"/>
    <xf numFmtId="2" fontId="0" fillId="0" borderId="1" xfId="0" applyNumberFormat="1" applyBorder="1"/>
    <xf numFmtId="0" fontId="0" fillId="0" borderId="0" xfId="0" applyBorder="1"/>
    <xf numFmtId="0" fontId="0" fillId="0" borderId="1" xfId="0" applyNumberFormat="1" applyBorder="1"/>
    <xf numFmtId="0" fontId="0" fillId="0" borderId="1" xfId="0" applyNumberFormat="1" applyFill="1" applyBorder="1"/>
    <xf numFmtId="2" fontId="2" fillId="0" borderId="5" xfId="0" applyNumberFormat="1" applyFont="1" applyBorder="1" applyAlignment="1">
      <alignment horizontal="left" wrapText="1"/>
    </xf>
    <xf numFmtId="2" fontId="2" fillId="0" borderId="7" xfId="0" applyNumberFormat="1" applyFont="1" applyBorder="1" applyAlignment="1">
      <alignment horizontal="left" wrapText="1"/>
    </xf>
    <xf numFmtId="2" fontId="2" fillId="0" borderId="8" xfId="0" applyNumberFormat="1" applyFont="1" applyBorder="1" applyAlignment="1">
      <alignment horizontal="left" wrapText="1"/>
    </xf>
    <xf numFmtId="2" fontId="2" fillId="0" borderId="4" xfId="0" applyNumberFormat="1" applyFont="1" applyBorder="1" applyAlignment="1">
      <alignment horizontal="left" wrapText="1"/>
    </xf>
    <xf numFmtId="2" fontId="2" fillId="0" borderId="9" xfId="0" applyNumberFormat="1" applyFont="1" applyBorder="1" applyAlignment="1">
      <alignment horizontal="left" wrapText="1"/>
    </xf>
    <xf numFmtId="2" fontId="2" fillId="0" borderId="6" xfId="0" applyNumberFormat="1" applyFont="1" applyBorder="1" applyAlignment="1">
      <alignment horizontal="left" wrapText="1"/>
    </xf>
    <xf numFmtId="2" fontId="2" fillId="5" borderId="5" xfId="0" applyNumberFormat="1" applyFont="1" applyFill="1" applyBorder="1" applyAlignment="1">
      <alignment horizontal="left" wrapText="1"/>
    </xf>
    <xf numFmtId="2" fontId="2" fillId="5" borderId="7" xfId="0" applyNumberFormat="1" applyFont="1" applyFill="1" applyBorder="1" applyAlignment="1">
      <alignment horizontal="left" wrapText="1"/>
    </xf>
    <xf numFmtId="2" fontId="2" fillId="5" borderId="8" xfId="0" applyNumberFormat="1" applyFont="1" applyFill="1" applyBorder="1" applyAlignment="1">
      <alignment horizontal="left" wrapText="1"/>
    </xf>
    <xf numFmtId="2" fontId="2" fillId="5" borderId="4" xfId="0" applyNumberFormat="1" applyFont="1" applyFill="1" applyBorder="1" applyAlignment="1">
      <alignment horizontal="left" wrapText="1"/>
    </xf>
    <xf numFmtId="2" fontId="2" fillId="5" borderId="9" xfId="0" applyNumberFormat="1" applyFont="1" applyFill="1" applyBorder="1" applyAlignment="1">
      <alignment horizontal="left" wrapText="1"/>
    </xf>
    <xf numFmtId="2" fontId="2" fillId="5" borderId="6" xfId="0" applyNumberFormat="1" applyFont="1" applyFill="1" applyBorder="1" applyAlignment="1">
      <alignment horizontal="left" wrapText="1"/>
    </xf>
    <xf numFmtId="0" fontId="2" fillId="0" borderId="1" xfId="0" applyFont="1" applyBorder="1"/>
    <xf numFmtId="0" fontId="2" fillId="0" borderId="11" xfId="0" applyFont="1" applyBorder="1"/>
    <xf numFmtId="0" fontId="8" fillId="0" borderId="1" xfId="0" applyFont="1" applyBorder="1"/>
    <xf numFmtId="2" fontId="8" fillId="0" borderId="1" xfId="0" applyNumberFormat="1" applyFont="1" applyBorder="1"/>
    <xf numFmtId="0" fontId="8" fillId="0" borderId="9" xfId="0" applyFont="1" applyBorder="1"/>
    <xf numFmtId="2" fontId="8" fillId="0" borderId="9" xfId="0" applyNumberFormat="1" applyFont="1" applyBorder="1"/>
    <xf numFmtId="0" fontId="0" fillId="2" borderId="9" xfId="0" applyFill="1" applyBorder="1"/>
    <xf numFmtId="0" fontId="2" fillId="0" borderId="5" xfId="0" applyFont="1" applyBorder="1"/>
    <xf numFmtId="0" fontId="8" fillId="0" borderId="13" xfId="0" applyFont="1" applyBorder="1"/>
    <xf numFmtId="0" fontId="8" fillId="0" borderId="3" xfId="0" applyFont="1" applyBorder="1"/>
    <xf numFmtId="0" fontId="0" fillId="8" borderId="7" xfId="0" applyFill="1" applyBorder="1" applyAlignment="1"/>
    <xf numFmtId="0" fontId="0" fillId="8" borderId="11" xfId="0" applyFill="1" applyBorder="1" applyAlignment="1"/>
    <xf numFmtId="0" fontId="0" fillId="8" borderId="4" xfId="0" applyFill="1" applyBorder="1" applyAlignment="1"/>
    <xf numFmtId="0" fontId="0" fillId="8" borderId="14" xfId="0" applyFill="1" applyBorder="1" applyAlignment="1"/>
    <xf numFmtId="0" fontId="0" fillId="8" borderId="6" xfId="0" applyFill="1" applyBorder="1" applyAlignment="1"/>
    <xf numFmtId="0" fontId="0" fillId="8" borderId="13" xfId="0" applyFill="1" applyBorder="1" applyAlignment="1"/>
    <xf numFmtId="0" fontId="0" fillId="6" borderId="1" xfId="0" applyFill="1" applyBorder="1"/>
    <xf numFmtId="2" fontId="10" fillId="0" borderId="1" xfId="0" applyNumberFormat="1" applyFont="1" applyBorder="1" applyAlignment="1">
      <alignment horizontal="center" vertical="center"/>
    </xf>
    <xf numFmtId="2" fontId="10" fillId="0" borderId="1" xfId="0" applyNumberFormat="1" applyFont="1" applyFill="1" applyBorder="1" applyAlignment="1">
      <alignment horizontal="center" vertical="center" wrapText="1"/>
    </xf>
    <xf numFmtId="2" fontId="10" fillId="8" borderId="1" xfId="0" applyNumberFormat="1" applyFont="1" applyFill="1" applyBorder="1" applyAlignment="1">
      <alignment horizontal="center" vertical="center"/>
    </xf>
    <xf numFmtId="2" fontId="10" fillId="8" borderId="1" xfId="0" applyNumberFormat="1" applyFont="1" applyFill="1" applyBorder="1" applyAlignment="1">
      <alignment horizontal="center" vertical="center" wrapText="1"/>
    </xf>
    <xf numFmtId="0" fontId="2" fillId="5" borderId="5" xfId="0" applyFont="1" applyFill="1" applyBorder="1" applyAlignment="1">
      <alignment horizontal="left" wrapText="1"/>
    </xf>
    <xf numFmtId="0" fontId="2" fillId="5" borderId="8" xfId="0" applyFont="1" applyFill="1" applyBorder="1" applyAlignment="1">
      <alignment horizontal="left" wrapText="1"/>
    </xf>
    <xf numFmtId="0" fontId="2" fillId="5" borderId="9" xfId="0" applyFont="1" applyFill="1" applyBorder="1" applyAlignment="1">
      <alignment horizontal="left" wrapText="1"/>
    </xf>
    <xf numFmtId="0" fontId="2" fillId="0" borderId="8" xfId="0" applyFont="1" applyBorder="1" applyAlignment="1">
      <alignment horizontal="left" wrapText="1"/>
    </xf>
    <xf numFmtId="0" fontId="0" fillId="8" borderId="0" xfId="0" applyFill="1" applyBorder="1" applyAlignment="1">
      <alignment horizontal="center"/>
    </xf>
    <xf numFmtId="0" fontId="2" fillId="0" borderId="5" xfId="0" applyFont="1" applyBorder="1" applyAlignment="1">
      <alignment wrapText="1"/>
    </xf>
    <xf numFmtId="0" fontId="2" fillId="0" borderId="8" xfId="0" applyFont="1" applyBorder="1" applyAlignment="1">
      <alignment wrapText="1"/>
    </xf>
    <xf numFmtId="0" fontId="2" fillId="0" borderId="9" xfId="0" applyFont="1" applyBorder="1" applyAlignment="1">
      <alignment wrapText="1"/>
    </xf>
    <xf numFmtId="0" fontId="2" fillId="5" borderId="5" xfId="0" applyFont="1" applyFill="1" applyBorder="1" applyAlignment="1">
      <alignment wrapText="1"/>
    </xf>
    <xf numFmtId="0" fontId="2" fillId="5" borderId="8" xfId="0" applyFont="1" applyFill="1" applyBorder="1" applyAlignment="1">
      <alignment wrapText="1"/>
    </xf>
    <xf numFmtId="0" fontId="2" fillId="5" borderId="9" xfId="0" applyFont="1" applyFill="1" applyBorder="1" applyAlignment="1">
      <alignment wrapText="1"/>
    </xf>
    <xf numFmtId="2" fontId="10" fillId="0" borderId="1" xfId="0" applyNumberFormat="1" applyFont="1" applyBorder="1" applyAlignment="1">
      <alignment horizontal="left" vertical="center" wrapText="1"/>
    </xf>
    <xf numFmtId="0" fontId="8" fillId="8" borderId="0" xfId="0" applyFont="1" applyFill="1" applyBorder="1" applyAlignment="1"/>
    <xf numFmtId="0" fontId="8" fillId="8" borderId="14" xfId="0" applyFont="1" applyFill="1" applyBorder="1" applyAlignment="1"/>
    <xf numFmtId="0" fontId="0" fillId="2" borderId="5" xfId="0" applyFill="1" applyBorder="1"/>
    <xf numFmtId="2" fontId="8" fillId="0" borderId="3" xfId="0" applyNumberFormat="1" applyFont="1" applyBorder="1"/>
    <xf numFmtId="0" fontId="2" fillId="0" borderId="5" xfId="0" applyFont="1" applyBorder="1" applyAlignment="1">
      <alignment horizontal="left" wrapText="1"/>
    </xf>
    <xf numFmtId="0" fontId="2" fillId="0" borderId="8" xfId="0" applyFont="1" applyBorder="1" applyAlignment="1">
      <alignment horizontal="left" wrapText="1"/>
    </xf>
    <xf numFmtId="0" fontId="2" fillId="0" borderId="9" xfId="0" applyFont="1" applyBorder="1" applyAlignment="1">
      <alignment horizontal="left" wrapText="1"/>
    </xf>
    <xf numFmtId="0" fontId="0" fillId="6" borderId="0" xfId="0" applyFill="1" applyAlignment="1">
      <alignment horizontal="left"/>
    </xf>
    <xf numFmtId="0" fontId="1" fillId="6" borderId="0" xfId="0" applyFont="1" applyFill="1" applyAlignment="1">
      <alignment horizontal="left"/>
    </xf>
    <xf numFmtId="0" fontId="5" fillId="6" borderId="0" xfId="0" applyFont="1" applyFill="1" applyAlignment="1">
      <alignment horizontal="right" vertical="center" wrapText="1"/>
    </xf>
    <xf numFmtId="0" fontId="2" fillId="6" borderId="0" xfId="0" applyFont="1" applyFill="1" applyAlignment="1">
      <alignment horizontal="left"/>
    </xf>
    <xf numFmtId="0" fontId="0" fillId="6" borderId="0" xfId="0" applyFill="1" applyBorder="1" applyAlignment="1">
      <alignment horizontal="left"/>
    </xf>
    <xf numFmtId="0" fontId="2" fillId="6" borderId="0" xfId="0" applyFont="1" applyFill="1" applyBorder="1" applyAlignment="1">
      <alignment horizontal="left"/>
    </xf>
    <xf numFmtId="0" fontId="0" fillId="6" borderId="0" xfId="0" applyFill="1" applyAlignment="1">
      <alignment horizontal="left" wrapText="1"/>
    </xf>
    <xf numFmtId="0" fontId="2" fillId="6" borderId="0" xfId="0" applyFont="1" applyFill="1" applyBorder="1" applyAlignment="1">
      <alignment horizontal="left" wrapText="1"/>
    </xf>
    <xf numFmtId="2" fontId="2" fillId="6" borderId="0" xfId="0" applyNumberFormat="1" applyFont="1" applyFill="1" applyBorder="1" applyAlignment="1">
      <alignment horizontal="left" wrapText="1"/>
    </xf>
    <xf numFmtId="0" fontId="2" fillId="6" borderId="15" xfId="0" applyFont="1" applyFill="1" applyBorder="1" applyAlignment="1">
      <alignment horizontal="left"/>
    </xf>
    <xf numFmtId="0" fontId="2" fillId="7" borderId="0" xfId="0" applyFont="1" applyFill="1" applyAlignment="1">
      <alignment horizontal="left" vertical="center"/>
    </xf>
    <xf numFmtId="0" fontId="2" fillId="7" borderId="0" xfId="0" applyFont="1" applyFill="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3" fillId="9" borderId="3" xfId="0" applyFont="1" applyFill="1" applyBorder="1" applyAlignment="1">
      <alignment vertical="center" wrapText="1"/>
    </xf>
    <xf numFmtId="0" fontId="3" fillId="9" borderId="2" xfId="0" applyFont="1" applyFill="1" applyBorder="1" applyAlignment="1">
      <alignment vertical="center"/>
    </xf>
    <xf numFmtId="0" fontId="3" fillId="9" borderId="3" xfId="0" applyFont="1" applyFill="1" applyBorder="1" applyAlignment="1">
      <alignment vertical="center"/>
    </xf>
    <xf numFmtId="0" fontId="3" fillId="9" borderId="1" xfId="0" applyFont="1" applyFill="1" applyBorder="1" applyAlignment="1">
      <alignment vertical="center"/>
    </xf>
    <xf numFmtId="0" fontId="9" fillId="10" borderId="0" xfId="0" applyFont="1" applyFill="1" applyAlignment="1">
      <alignment horizontal="left" vertical="center"/>
    </xf>
    <xf numFmtId="0" fontId="9" fillId="10" borderId="0" xfId="0" applyFont="1" applyFill="1" applyAlignment="1">
      <alignment horizontal="center" vertical="center"/>
    </xf>
    <xf numFmtId="0" fontId="3" fillId="0" borderId="1" xfId="0" applyFont="1" applyBorder="1" applyAlignment="1">
      <alignment vertical="center"/>
    </xf>
    <xf numFmtId="0" fontId="10" fillId="8" borderId="1" xfId="0" applyFont="1" applyFill="1" applyBorder="1" applyAlignment="1">
      <alignment vertical="center" wrapText="1"/>
    </xf>
    <xf numFmtId="0" fontId="10" fillId="0" borderId="1" xfId="0" applyFont="1" applyBorder="1" applyAlignment="1">
      <alignment vertical="center" wrapText="1"/>
    </xf>
    <xf numFmtId="0" fontId="2" fillId="7" borderId="0" xfId="0" applyFont="1" applyFill="1" applyBorder="1" applyAlignment="1">
      <alignment horizontal="center" vertical="center"/>
    </xf>
    <xf numFmtId="0" fontId="10" fillId="7" borderId="0" xfId="0" applyFont="1" applyFill="1" applyBorder="1" applyAlignment="1">
      <alignment vertical="center" wrapText="1"/>
    </xf>
    <xf numFmtId="0" fontId="2" fillId="6" borderId="0" xfId="0" applyFont="1" applyFill="1" applyAlignment="1">
      <alignment vertical="center"/>
    </xf>
    <xf numFmtId="0" fontId="2" fillId="6" borderId="0" xfId="0" applyFont="1" applyFill="1" applyBorder="1" applyAlignment="1">
      <alignment vertical="center"/>
    </xf>
    <xf numFmtId="0" fontId="3" fillId="0" borderId="2" xfId="0" applyFont="1" applyBorder="1" applyAlignment="1">
      <alignment vertical="center"/>
    </xf>
    <xf numFmtId="0" fontId="10" fillId="8" borderId="2" xfId="0" applyFont="1" applyFill="1" applyBorder="1" applyAlignment="1">
      <alignment vertical="center" wrapText="1"/>
    </xf>
    <xf numFmtId="0" fontId="10" fillId="0" borderId="2" xfId="0" applyFont="1" applyBorder="1" applyAlignment="1">
      <alignment vertical="center" wrapText="1"/>
    </xf>
    <xf numFmtId="0" fontId="16" fillId="0" borderId="0" xfId="0" applyFont="1" applyAlignment="1">
      <alignment horizontal="left" vertical="center"/>
    </xf>
    <xf numFmtId="0" fontId="14" fillId="10" borderId="6" xfId="0" applyFont="1" applyFill="1" applyBorder="1" applyAlignment="1">
      <alignment horizontal="left" vertical="center"/>
    </xf>
    <xf numFmtId="0" fontId="14" fillId="10" borderId="12" xfId="0" applyFont="1" applyFill="1" applyBorder="1" applyAlignment="1">
      <alignment horizontal="left" vertical="center"/>
    </xf>
    <xf numFmtId="0" fontId="14" fillId="10" borderId="13" xfId="0" applyFont="1" applyFill="1" applyBorder="1" applyAlignment="1">
      <alignment horizontal="left" vertical="center"/>
    </xf>
    <xf numFmtId="0" fontId="3" fillId="9" borderId="9" xfId="0" applyFont="1" applyFill="1" applyBorder="1" applyAlignment="1">
      <alignment vertical="center"/>
    </xf>
    <xf numFmtId="0" fontId="3" fillId="9" borderId="6" xfId="0" applyFont="1" applyFill="1" applyBorder="1" applyAlignment="1">
      <alignment vertical="center"/>
    </xf>
    <xf numFmtId="0" fontId="3" fillId="9" borderId="13" xfId="0" applyFont="1" applyFill="1" applyBorder="1" applyAlignment="1">
      <alignment vertical="center"/>
    </xf>
    <xf numFmtId="0" fontId="3" fillId="0" borderId="9" xfId="0" applyFont="1" applyBorder="1" applyAlignment="1">
      <alignment vertical="center"/>
    </xf>
    <xf numFmtId="0" fontId="3" fillId="0" borderId="14" xfId="0" applyFont="1" applyFill="1" applyBorder="1" applyAlignment="1">
      <alignment vertical="center"/>
    </xf>
    <xf numFmtId="0" fontId="3" fillId="0" borderId="1" xfId="0" applyFont="1" applyFill="1" applyBorder="1" applyAlignment="1">
      <alignment vertical="center"/>
    </xf>
    <xf numFmtId="0" fontId="14" fillId="10" borderId="2" xfId="0" applyFont="1" applyFill="1" applyBorder="1" applyAlignment="1">
      <alignment vertical="center"/>
    </xf>
    <xf numFmtId="0" fontId="14" fillId="10" borderId="10" xfId="0" applyFont="1" applyFill="1" applyBorder="1" applyAlignment="1">
      <alignment vertical="center"/>
    </xf>
    <xf numFmtId="0" fontId="14" fillId="10" borderId="3" xfId="0" applyFont="1" applyFill="1" applyBorder="1" applyAlignment="1">
      <alignment vertical="center"/>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10" fillId="0" borderId="1" xfId="0" applyFont="1" applyFill="1" applyBorder="1" applyAlignment="1">
      <alignment vertical="center" wrapText="1"/>
    </xf>
    <xf numFmtId="2" fontId="3" fillId="0" borderId="1" xfId="0" applyNumberFormat="1" applyFont="1" applyBorder="1" applyAlignment="1">
      <alignment vertical="center"/>
    </xf>
    <xf numFmtId="0" fontId="15" fillId="0" borderId="1" xfId="0" applyFont="1" applyBorder="1" applyAlignment="1">
      <alignment vertical="center" wrapText="1"/>
    </xf>
    <xf numFmtId="2" fontId="2" fillId="7" borderId="0" xfId="0" applyNumberFormat="1" applyFont="1" applyFill="1" applyBorder="1" applyAlignment="1">
      <alignment vertical="center"/>
    </xf>
    <xf numFmtId="0" fontId="18" fillId="6" borderId="15" xfId="1" applyFont="1" applyFill="1" applyBorder="1" applyAlignment="1">
      <alignment horizontal="left"/>
    </xf>
    <xf numFmtId="0" fontId="6" fillId="3" borderId="2" xfId="0" applyFont="1" applyFill="1" applyBorder="1" applyAlignment="1">
      <alignment horizontal="left"/>
    </xf>
    <xf numFmtId="0" fontId="6" fillId="3" borderId="10" xfId="0" applyFont="1" applyFill="1" applyBorder="1" applyAlignment="1">
      <alignment horizontal="left"/>
    </xf>
    <xf numFmtId="0" fontId="3" fillId="9" borderId="9" xfId="0" applyFont="1" applyFill="1" applyBorder="1" applyAlignment="1">
      <alignment vertical="center" wrapText="1"/>
    </xf>
    <xf numFmtId="0" fontId="14" fillId="10" borderId="2" xfId="0" applyFont="1" applyFill="1" applyBorder="1" applyAlignment="1">
      <alignment horizontal="left" vertical="center"/>
    </xf>
    <xf numFmtId="0" fontId="14" fillId="10" borderId="10" xfId="0" applyFont="1" applyFill="1" applyBorder="1" applyAlignment="1">
      <alignment horizontal="left" vertical="center"/>
    </xf>
    <xf numFmtId="0" fontId="14" fillId="10" borderId="3" xfId="0" applyFont="1" applyFill="1" applyBorder="1" applyAlignment="1">
      <alignment horizontal="left" vertical="center"/>
    </xf>
    <xf numFmtId="0" fontId="2" fillId="0" borderId="11" xfId="0" applyFont="1" applyBorder="1" applyAlignment="1">
      <alignment horizontal="left" wrapText="1"/>
    </xf>
    <xf numFmtId="0" fontId="2" fillId="0" borderId="14" xfId="0" applyFont="1" applyBorder="1" applyAlignment="1">
      <alignment horizontal="left" wrapText="1"/>
    </xf>
    <xf numFmtId="0" fontId="2" fillId="0" borderId="13" xfId="0" applyFont="1" applyBorder="1" applyAlignment="1">
      <alignment horizontal="left" wrapText="1"/>
    </xf>
    <xf numFmtId="0" fontId="2" fillId="5" borderId="11" xfId="0" applyFont="1" applyFill="1" applyBorder="1" applyAlignment="1">
      <alignment horizontal="left" wrapText="1"/>
    </xf>
    <xf numFmtId="0" fontId="2" fillId="5" borderId="14" xfId="0" applyFont="1" applyFill="1" applyBorder="1" applyAlignment="1">
      <alignment horizontal="left" wrapText="1"/>
    </xf>
    <xf numFmtId="0" fontId="2" fillId="5" borderId="13" xfId="0" applyFont="1" applyFill="1" applyBorder="1" applyAlignment="1">
      <alignment horizontal="left" wrapText="1"/>
    </xf>
    <xf numFmtId="0" fontId="2" fillId="4" borderId="1" xfId="0" applyFont="1" applyFill="1" applyBorder="1" applyAlignment="1">
      <alignment vertical="top" wrapText="1"/>
    </xf>
    <xf numFmtId="0" fontId="0" fillId="0" borderId="15" xfId="0" applyBorder="1" applyAlignment="1">
      <alignment horizontal="center" vertical="top" wrapText="1"/>
    </xf>
    <xf numFmtId="0" fontId="0" fillId="0" borderId="0" xfId="0" applyBorder="1" applyAlignment="1">
      <alignment horizontal="center" vertical="top" wrapText="1"/>
    </xf>
    <xf numFmtId="0" fontId="0" fillId="0" borderId="12" xfId="0" applyBorder="1" applyAlignment="1">
      <alignment horizontal="center" vertical="top" wrapText="1"/>
    </xf>
    <xf numFmtId="0" fontId="3" fillId="3" borderId="10" xfId="0" applyFont="1" applyFill="1" applyBorder="1" applyAlignment="1">
      <alignment horizontal="left"/>
    </xf>
    <xf numFmtId="0" fontId="3" fillId="6" borderId="10" xfId="0" applyFont="1" applyFill="1" applyBorder="1" applyAlignment="1">
      <alignment horizontal="left"/>
    </xf>
    <xf numFmtId="0" fontId="3" fillId="3" borderId="5" xfId="0" applyFont="1" applyFill="1" applyBorder="1" applyAlignment="1">
      <alignment horizontal="center" wrapText="1"/>
    </xf>
    <xf numFmtId="0" fontId="7" fillId="4" borderId="5" xfId="0" applyFont="1" applyFill="1" applyBorder="1" applyAlignment="1">
      <alignment horizontal="left" vertical="top" wrapText="1"/>
    </xf>
    <xf numFmtId="0" fontId="3" fillId="3" borderId="2" xfId="0" applyFont="1" applyFill="1" applyBorder="1" applyAlignment="1">
      <alignment horizontal="center"/>
    </xf>
    <xf numFmtId="0" fontId="2" fillId="5" borderId="1" xfId="0" applyFont="1" applyFill="1" applyBorder="1" applyAlignment="1">
      <alignment horizontal="center" wrapText="1"/>
    </xf>
    <xf numFmtId="0" fontId="2" fillId="5" borderId="5" xfId="0" applyFont="1" applyFill="1" applyBorder="1" applyAlignment="1">
      <alignment horizontal="left" wrapText="1"/>
    </xf>
    <xf numFmtId="0" fontId="2" fillId="5" borderId="8" xfId="0" applyFont="1" applyFill="1" applyBorder="1" applyAlignment="1">
      <alignment horizontal="left" wrapText="1"/>
    </xf>
    <xf numFmtId="0" fontId="2" fillId="5" borderId="9" xfId="0" applyFont="1" applyFill="1" applyBorder="1" applyAlignment="1">
      <alignment horizontal="left" wrapText="1"/>
    </xf>
    <xf numFmtId="0" fontId="2" fillId="0" borderId="1" xfId="0" applyFont="1" applyBorder="1" applyAlignment="1">
      <alignment horizontal="center" wrapText="1"/>
    </xf>
    <xf numFmtId="0" fontId="0" fillId="0" borderId="2" xfId="0" applyBorder="1" applyAlignment="1">
      <alignment horizontal="center"/>
    </xf>
    <xf numFmtId="0" fontId="0" fillId="0" borderId="10" xfId="0" applyBorder="1" applyAlignment="1">
      <alignment horizontal="center"/>
    </xf>
    <xf numFmtId="0" fontId="0" fillId="0" borderId="3" xfId="0" applyBorder="1" applyAlignment="1">
      <alignment horizontal="center"/>
    </xf>
    <xf numFmtId="0" fontId="2" fillId="0" borderId="5" xfId="0" applyFont="1" applyBorder="1" applyAlignment="1">
      <alignment horizontal="left" wrapText="1"/>
    </xf>
    <xf numFmtId="0" fontId="2" fillId="0" borderId="8" xfId="0" applyFont="1" applyBorder="1" applyAlignment="1">
      <alignment horizontal="left" wrapText="1"/>
    </xf>
    <xf numFmtId="0" fontId="2" fillId="0" borderId="9" xfId="0" applyFont="1" applyBorder="1" applyAlignment="1">
      <alignment horizontal="left" wrapText="1"/>
    </xf>
    <xf numFmtId="0" fontId="2" fillId="5" borderId="7" xfId="0" applyFont="1" applyFill="1" applyBorder="1" applyAlignment="1">
      <alignment horizontal="center" wrapText="1"/>
    </xf>
    <xf numFmtId="0" fontId="2" fillId="5" borderId="11" xfId="0" applyFont="1" applyFill="1" applyBorder="1" applyAlignment="1">
      <alignment horizontal="center" wrapText="1"/>
    </xf>
    <xf numFmtId="0" fontId="2" fillId="5" borderId="4" xfId="0" applyFont="1" applyFill="1" applyBorder="1" applyAlignment="1">
      <alignment horizontal="center" wrapText="1"/>
    </xf>
    <xf numFmtId="0" fontId="2" fillId="5" borderId="14" xfId="0" applyFont="1" applyFill="1" applyBorder="1" applyAlignment="1">
      <alignment horizontal="center" wrapText="1"/>
    </xf>
    <xf numFmtId="0" fontId="2" fillId="5" borderId="6" xfId="0" applyFont="1" applyFill="1" applyBorder="1" applyAlignment="1">
      <alignment horizontal="center" wrapText="1"/>
    </xf>
    <xf numFmtId="0" fontId="2" fillId="5" borderId="13" xfId="0" applyFont="1" applyFill="1" applyBorder="1" applyAlignment="1">
      <alignment horizontal="center" wrapText="1"/>
    </xf>
    <xf numFmtId="0" fontId="2" fillId="0" borderId="7" xfId="0" applyFont="1" applyBorder="1" applyAlignment="1">
      <alignment horizontal="center" wrapText="1"/>
    </xf>
    <xf numFmtId="0" fontId="2" fillId="0" borderId="11" xfId="0" applyFont="1" applyBorder="1" applyAlignment="1">
      <alignment horizontal="center" wrapText="1"/>
    </xf>
    <xf numFmtId="0" fontId="2" fillId="0" borderId="4" xfId="0" applyFont="1" applyBorder="1" applyAlignment="1">
      <alignment horizontal="center" wrapText="1"/>
    </xf>
    <xf numFmtId="0" fontId="2" fillId="0" borderId="14" xfId="0" applyFont="1" applyBorder="1" applyAlignment="1">
      <alignment horizontal="center" wrapText="1"/>
    </xf>
    <xf numFmtId="0" fontId="2" fillId="0" borderId="6" xfId="0" applyFont="1" applyBorder="1" applyAlignment="1">
      <alignment horizontal="center" wrapText="1"/>
    </xf>
    <xf numFmtId="0" fontId="2" fillId="0" borderId="13" xfId="0" applyFont="1" applyBorder="1" applyAlignment="1">
      <alignment horizontal="center" wrapText="1"/>
    </xf>
    <xf numFmtId="49" fontId="2" fillId="6" borderId="1" xfId="0" applyNumberFormat="1" applyFont="1" applyFill="1" applyBorder="1" applyAlignment="1">
      <alignment horizontal="left"/>
    </xf>
    <xf numFmtId="0" fontId="2" fillId="0" borderId="1" xfId="0" applyFont="1" applyBorder="1" applyAlignment="1">
      <alignment horizontal="center" vertical="top" wrapText="1"/>
    </xf>
    <xf numFmtId="0" fontId="3" fillId="3" borderId="5" xfId="0" applyFont="1" applyFill="1" applyBorder="1" applyAlignment="1">
      <alignment horizontal="center"/>
    </xf>
    <xf numFmtId="0" fontId="2" fillId="4" borderId="2" xfId="0" applyFont="1" applyFill="1" applyBorder="1" applyAlignment="1">
      <alignment horizontal="center" vertical="top" wrapText="1"/>
    </xf>
    <xf numFmtId="0" fontId="2" fillId="4" borderId="3" xfId="0" applyFont="1" applyFill="1" applyBorder="1" applyAlignment="1">
      <alignment horizontal="center" vertical="top" wrapText="1"/>
    </xf>
    <xf numFmtId="49" fontId="2" fillId="0" borderId="7"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 xfId="0" applyNumberFormat="1" applyFont="1" applyBorder="1" applyAlignment="1">
      <alignment horizontal="center" wrapText="1"/>
    </xf>
    <xf numFmtId="49" fontId="2" fillId="0" borderId="14" xfId="0" applyNumberFormat="1" applyFont="1" applyBorder="1" applyAlignment="1">
      <alignment horizontal="center" wrapText="1"/>
    </xf>
    <xf numFmtId="49" fontId="2" fillId="0" borderId="6" xfId="0" applyNumberFormat="1" applyFont="1" applyBorder="1" applyAlignment="1">
      <alignment horizontal="center" wrapText="1"/>
    </xf>
    <xf numFmtId="49" fontId="2" fillId="0" borderId="13" xfId="0" applyNumberFormat="1" applyFont="1" applyBorder="1" applyAlignment="1">
      <alignment horizontal="center" wrapText="1"/>
    </xf>
    <xf numFmtId="17" fontId="2" fillId="5" borderId="7" xfId="0" applyNumberFormat="1" applyFont="1" applyFill="1" applyBorder="1" applyAlignment="1">
      <alignment horizontal="center" wrapText="1"/>
    </xf>
    <xf numFmtId="17" fontId="2" fillId="5" borderId="11" xfId="0" applyNumberFormat="1" applyFont="1" applyFill="1" applyBorder="1" applyAlignment="1">
      <alignment horizontal="center" wrapText="1"/>
    </xf>
    <xf numFmtId="17" fontId="2" fillId="5" borderId="4" xfId="0" applyNumberFormat="1" applyFont="1" applyFill="1" applyBorder="1" applyAlignment="1">
      <alignment horizontal="center" wrapText="1"/>
    </xf>
    <xf numFmtId="17" fontId="2" fillId="5" borderId="14" xfId="0" applyNumberFormat="1" applyFont="1" applyFill="1" applyBorder="1" applyAlignment="1">
      <alignment horizontal="center" wrapText="1"/>
    </xf>
    <xf numFmtId="17" fontId="2" fillId="5" borderId="6" xfId="0" applyNumberFormat="1" applyFont="1" applyFill="1" applyBorder="1" applyAlignment="1">
      <alignment horizontal="center" wrapText="1"/>
    </xf>
    <xf numFmtId="17" fontId="2" fillId="5" borderId="13" xfId="0" applyNumberFormat="1" applyFont="1" applyFill="1" applyBorder="1" applyAlignment="1">
      <alignment horizontal="center" wrapText="1"/>
    </xf>
    <xf numFmtId="0" fontId="3" fillId="3" borderId="2" xfId="0" applyFont="1" applyFill="1" applyBorder="1" applyAlignment="1">
      <alignment horizontal="center"/>
    </xf>
    <xf numFmtId="0" fontId="3" fillId="3" borderId="10" xfId="0" applyFont="1" applyFill="1" applyBorder="1" applyAlignment="1">
      <alignment horizontal="center"/>
    </xf>
    <xf numFmtId="0" fontId="2" fillId="4" borderId="10" xfId="0" applyFont="1" applyFill="1" applyBorder="1" applyAlignment="1">
      <alignment horizontal="center" vertical="top" wrapText="1"/>
    </xf>
    <xf numFmtId="2" fontId="2" fillId="0" borderId="15" xfId="0" applyNumberFormat="1" applyFont="1" applyBorder="1" applyAlignment="1">
      <alignment horizontal="center" wrapText="1"/>
    </xf>
    <xf numFmtId="2" fontId="2" fillId="0" borderId="11" xfId="0" applyNumberFormat="1" applyFont="1" applyBorder="1" applyAlignment="1">
      <alignment horizontal="center" wrapText="1"/>
    </xf>
    <xf numFmtId="2" fontId="2" fillId="0" borderId="0" xfId="0" applyNumberFormat="1" applyFont="1" applyBorder="1" applyAlignment="1">
      <alignment horizontal="center" wrapText="1"/>
    </xf>
    <xf numFmtId="2" fontId="2" fillId="0" borderId="14" xfId="0" applyNumberFormat="1" applyFont="1" applyBorder="1" applyAlignment="1">
      <alignment horizontal="center" wrapText="1"/>
    </xf>
    <xf numFmtId="2" fontId="2" fillId="0" borderId="12" xfId="0" applyNumberFormat="1" applyFont="1" applyBorder="1" applyAlignment="1">
      <alignment horizontal="center" wrapText="1"/>
    </xf>
    <xf numFmtId="2" fontId="2" fillId="0" borderId="13" xfId="0" applyNumberFormat="1" applyFont="1" applyBorder="1" applyAlignment="1">
      <alignment horizontal="center" wrapText="1"/>
    </xf>
    <xf numFmtId="0" fontId="0" fillId="0" borderId="7" xfId="0" applyBorder="1" applyAlignment="1">
      <alignment horizontal="center" vertical="top" wrapText="1"/>
    </xf>
    <xf numFmtId="0" fontId="0" fillId="0" borderId="15" xfId="0" applyBorder="1" applyAlignment="1">
      <alignment horizontal="center" vertical="top" wrapText="1"/>
    </xf>
    <xf numFmtId="0" fontId="0" fillId="0" borderId="11" xfId="0" applyBorder="1" applyAlignment="1">
      <alignment horizontal="center" vertical="top" wrapText="1"/>
    </xf>
    <xf numFmtId="0" fontId="0" fillId="0" borderId="4" xfId="0" applyBorder="1" applyAlignment="1">
      <alignment horizontal="center" vertical="top" wrapText="1"/>
    </xf>
    <xf numFmtId="0" fontId="0" fillId="0" borderId="0" xfId="0" applyBorder="1" applyAlignment="1">
      <alignment horizontal="center" vertical="top" wrapText="1"/>
    </xf>
    <xf numFmtId="0" fontId="0" fillId="0" borderId="14" xfId="0" applyBorder="1" applyAlignment="1">
      <alignment horizontal="center" vertical="top" wrapText="1"/>
    </xf>
    <xf numFmtId="0" fontId="0" fillId="0" borderId="6" xfId="0" applyBorder="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3" fillId="3" borderId="2" xfId="0" applyFont="1" applyFill="1" applyBorder="1" applyAlignment="1">
      <alignment horizontal="left"/>
    </xf>
    <xf numFmtId="0" fontId="3" fillId="3" borderId="10" xfId="0" applyFont="1" applyFill="1" applyBorder="1" applyAlignment="1">
      <alignment horizontal="left"/>
    </xf>
    <xf numFmtId="0" fontId="3" fillId="3" borderId="3" xfId="0" applyFont="1" applyFill="1" applyBorder="1" applyAlignment="1">
      <alignment horizontal="left"/>
    </xf>
    <xf numFmtId="14" fontId="0" fillId="0" borderId="1" xfId="0" applyNumberFormat="1" applyBorder="1" applyAlignment="1">
      <alignment horizontal="left" wrapText="1"/>
    </xf>
    <xf numFmtId="0" fontId="3" fillId="3" borderId="1" xfId="0" applyFont="1" applyFill="1" applyBorder="1" applyAlignment="1">
      <alignment horizontal="left"/>
    </xf>
    <xf numFmtId="14" fontId="2" fillId="6" borderId="2" xfId="0" applyNumberFormat="1" applyFont="1" applyFill="1" applyBorder="1" applyAlignment="1">
      <alignment horizontal="left"/>
    </xf>
    <xf numFmtId="14" fontId="2" fillId="6" borderId="3" xfId="0" applyNumberFormat="1" applyFont="1" applyFill="1" applyBorder="1" applyAlignment="1">
      <alignment horizontal="left"/>
    </xf>
    <xf numFmtId="0" fontId="3" fillId="6" borderId="2" xfId="0" applyFont="1" applyFill="1" applyBorder="1" applyAlignment="1">
      <alignment horizontal="left"/>
    </xf>
    <xf numFmtId="0" fontId="3" fillId="6" borderId="10" xfId="0" applyFont="1" applyFill="1" applyBorder="1" applyAlignment="1">
      <alignment horizontal="left"/>
    </xf>
    <xf numFmtId="0" fontId="3" fillId="6" borderId="3" xfId="0" applyFont="1" applyFill="1" applyBorder="1" applyAlignment="1">
      <alignment horizontal="left"/>
    </xf>
    <xf numFmtId="0" fontId="3" fillId="6" borderId="1" xfId="0" applyFont="1" applyFill="1" applyBorder="1" applyAlignment="1">
      <alignment horizontal="left"/>
    </xf>
    <xf numFmtId="0" fontId="0" fillId="0" borderId="1" xfId="0" applyBorder="1" applyAlignment="1">
      <alignment horizontal="left" vertical="top" wrapText="1"/>
    </xf>
    <xf numFmtId="0" fontId="3" fillId="3" borderId="3" xfId="0" applyFont="1" applyFill="1" applyBorder="1" applyAlignment="1">
      <alignment horizontal="center"/>
    </xf>
    <xf numFmtId="2" fontId="2" fillId="5" borderId="15" xfId="0" applyNumberFormat="1" applyFont="1" applyFill="1" applyBorder="1" applyAlignment="1">
      <alignment horizontal="center" wrapText="1"/>
    </xf>
    <xf numFmtId="2" fontId="2" fillId="5" borderId="11" xfId="0" applyNumberFormat="1" applyFont="1" applyFill="1" applyBorder="1" applyAlignment="1">
      <alignment horizontal="center" wrapText="1"/>
    </xf>
    <xf numFmtId="2" fontId="2" fillId="5" borderId="0" xfId="0" applyNumberFormat="1" applyFont="1" applyFill="1" applyBorder="1" applyAlignment="1">
      <alignment horizontal="center" wrapText="1"/>
    </xf>
    <xf numFmtId="2" fontId="2" fillId="5" borderId="14" xfId="0" applyNumberFormat="1" applyFont="1" applyFill="1" applyBorder="1" applyAlignment="1">
      <alignment horizontal="center" wrapText="1"/>
    </xf>
    <xf numFmtId="2" fontId="2" fillId="5" borderId="12" xfId="0" applyNumberFormat="1" applyFont="1" applyFill="1" applyBorder="1" applyAlignment="1">
      <alignment horizontal="center" wrapText="1"/>
    </xf>
    <xf numFmtId="2" fontId="2" fillId="5" borderId="13" xfId="0" applyNumberFormat="1" applyFont="1" applyFill="1" applyBorder="1" applyAlignment="1">
      <alignment horizontal="center" wrapText="1"/>
    </xf>
    <xf numFmtId="2" fontId="2" fillId="0" borderId="7" xfId="0" applyNumberFormat="1" applyFont="1" applyBorder="1" applyAlignment="1">
      <alignment horizontal="center" wrapText="1"/>
    </xf>
    <xf numFmtId="2" fontId="2" fillId="0" borderId="4" xfId="0" applyNumberFormat="1" applyFont="1" applyBorder="1" applyAlignment="1">
      <alignment horizontal="center" wrapText="1"/>
    </xf>
    <xf numFmtId="2" fontId="2" fillId="0" borderId="6" xfId="0" applyNumberFormat="1" applyFont="1" applyBorder="1" applyAlignment="1">
      <alignment horizontal="center" wrapText="1"/>
    </xf>
    <xf numFmtId="2" fontId="2" fillId="5" borderId="7" xfId="0" applyNumberFormat="1" applyFont="1" applyFill="1" applyBorder="1" applyAlignment="1">
      <alignment horizontal="center" wrapText="1"/>
    </xf>
    <xf numFmtId="2" fontId="2" fillId="5" borderId="4" xfId="0" applyNumberFormat="1" applyFont="1" applyFill="1" applyBorder="1" applyAlignment="1">
      <alignment horizontal="center" wrapText="1"/>
    </xf>
    <xf numFmtId="2" fontId="2" fillId="5" borderId="6" xfId="0" applyNumberFormat="1" applyFont="1" applyFill="1" applyBorder="1" applyAlignment="1">
      <alignment horizontal="center" wrapText="1"/>
    </xf>
    <xf numFmtId="2" fontId="2" fillId="0" borderId="1" xfId="0" applyNumberFormat="1" applyFont="1" applyBorder="1" applyAlignment="1">
      <alignment horizontal="center" vertical="center" wrapText="1"/>
    </xf>
    <xf numFmtId="2" fontId="2" fillId="5" borderId="1" xfId="0" applyNumberFormat="1" applyFont="1" applyFill="1" applyBorder="1" applyAlignment="1">
      <alignment horizontal="center" vertical="center" wrapText="1"/>
    </xf>
    <xf numFmtId="0" fontId="2" fillId="0" borderId="1" xfId="0" applyFont="1" applyBorder="1" applyAlignment="1">
      <alignment horizontal="left"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5" borderId="1" xfId="0" applyFont="1" applyFill="1" applyBorder="1" applyAlignment="1">
      <alignment horizontal="left" wrapText="1"/>
    </xf>
    <xf numFmtId="0" fontId="2" fillId="5" borderId="5"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5" xfId="0" applyNumberFormat="1" applyFont="1" applyFill="1" applyBorder="1" applyAlignment="1">
      <alignment horizontal="center" wrapText="1"/>
    </xf>
    <xf numFmtId="0" fontId="2" fillId="5" borderId="8" xfId="0" applyNumberFormat="1" applyFont="1" applyFill="1" applyBorder="1" applyAlignment="1">
      <alignment horizontal="center" wrapText="1"/>
    </xf>
    <xf numFmtId="0" fontId="2" fillId="5" borderId="9" xfId="0" applyNumberFormat="1" applyFont="1" applyFill="1" applyBorder="1" applyAlignment="1">
      <alignment horizontal="center" wrapText="1"/>
    </xf>
    <xf numFmtId="0" fontId="2" fillId="0" borderId="5" xfId="0" applyNumberFormat="1" applyFont="1" applyBorder="1" applyAlignment="1">
      <alignment horizontal="center" wrapText="1"/>
    </xf>
    <xf numFmtId="0" fontId="2" fillId="0" borderId="8" xfId="0" applyNumberFormat="1" applyFont="1" applyBorder="1" applyAlignment="1">
      <alignment horizontal="center" wrapText="1"/>
    </xf>
    <xf numFmtId="0" fontId="2" fillId="0" borderId="9" xfId="0" applyNumberFormat="1" applyFont="1" applyBorder="1" applyAlignment="1">
      <alignment horizontal="center" wrapText="1"/>
    </xf>
    <xf numFmtId="0" fontId="0" fillId="2" borderId="1" xfId="0" applyFill="1" applyBorder="1" applyAlignment="1">
      <alignment horizontal="center"/>
    </xf>
    <xf numFmtId="0" fontId="0" fillId="2" borderId="7" xfId="0" applyFill="1" applyBorder="1" applyAlignment="1">
      <alignment horizontal="center"/>
    </xf>
    <xf numFmtId="0" fontId="0" fillId="2" borderId="6"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8" fillId="2" borderId="1" xfId="0" applyFont="1" applyFill="1" applyBorder="1" applyAlignment="1">
      <alignment horizontal="center"/>
    </xf>
    <xf numFmtId="0" fontId="0" fillId="8" borderId="7" xfId="0" applyFill="1" applyBorder="1" applyAlignment="1">
      <alignment horizontal="center"/>
    </xf>
    <xf numFmtId="0" fontId="0" fillId="8" borderId="15" xfId="0" applyFill="1" applyBorder="1" applyAlignment="1">
      <alignment horizontal="center"/>
    </xf>
    <xf numFmtId="0" fontId="0" fillId="8" borderId="4" xfId="0" applyFill="1" applyBorder="1" applyAlignment="1">
      <alignment horizontal="center"/>
    </xf>
    <xf numFmtId="0" fontId="0" fillId="8" borderId="0" xfId="0" applyFill="1" applyAlignment="1">
      <alignment horizontal="center"/>
    </xf>
    <xf numFmtId="0" fontId="0" fillId="2" borderId="12" xfId="0" applyFill="1" applyBorder="1" applyAlignment="1">
      <alignment horizontal="center"/>
    </xf>
    <xf numFmtId="0" fontId="8" fillId="2" borderId="12" xfId="0" applyFont="1" applyFill="1" applyBorder="1" applyAlignment="1">
      <alignment horizontal="center"/>
    </xf>
  </cellXfs>
  <cellStyles count="2">
    <cellStyle name="Hyperlink" xfId="1" builtinId="8"/>
    <cellStyle name="Normal" xfId="0" builtinId="0"/>
  </cellStyles>
  <dxfs count="3">
    <dxf>
      <font>
        <strike val="0"/>
      </font>
      <fill>
        <patternFill>
          <bgColor rgb="FFFF0000"/>
        </patternFill>
      </fill>
    </dxf>
    <dxf>
      <fill>
        <patternFill>
          <bgColor rgb="FFFFC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9525</xdr:rowOff>
    </xdr:from>
    <xdr:to>
      <xdr:col>15</xdr:col>
      <xdr:colOff>971550</xdr:colOff>
      <xdr:row>4</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057525" y="190500"/>
          <a:ext cx="7324725"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a:latin typeface="Calibri" panose="020F0502020204030204" pitchFamily="34" charset="0"/>
              <a:cs typeface="Calibri" panose="020F0502020204030204" pitchFamily="34" charset="0"/>
            </a:rPr>
            <a:t>Children's Learning and Well-Being Audit</a:t>
          </a:r>
        </a:p>
      </xdr:txBody>
    </xdr:sp>
    <xdr:clientData/>
  </xdr:twoCellAnchor>
  <xdr:twoCellAnchor editAs="oneCell">
    <xdr:from>
      <xdr:col>1</xdr:col>
      <xdr:colOff>0</xdr:colOff>
      <xdr:row>1</xdr:row>
      <xdr:rowOff>0</xdr:rowOff>
    </xdr:from>
    <xdr:to>
      <xdr:col>3</xdr:col>
      <xdr:colOff>778925</xdr:colOff>
      <xdr:row>4</xdr:row>
      <xdr:rowOff>164465</xdr:rowOff>
    </xdr:to>
    <xdr:pic>
      <xdr:nvPicPr>
        <xdr:cNvPr id="5" name="Picture 4">
          <a:extLst>
            <a:ext uri="{FF2B5EF4-FFF2-40B4-BE49-F238E27FC236}">
              <a16:creationId xmlns:a16="http://schemas.microsoft.com/office/drawing/2014/main" id="{00000000-0008-0000-0100-000005000000}"/>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180975"/>
          <a:ext cx="2268000" cy="7518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17</xdr:row>
      <xdr:rowOff>85724</xdr:rowOff>
    </xdr:from>
    <xdr:to>
      <xdr:col>14</xdr:col>
      <xdr:colOff>790575</xdr:colOff>
      <xdr:row>60</xdr:row>
      <xdr:rowOff>114300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38200" y="3276599"/>
          <a:ext cx="11687175" cy="7810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aseline="0"/>
            <a:t>1. On the 'Audit to complete' tab  go to row 121. Right click and select Insert.  You'll see the gap between the child details and the next box expand. You'll need to do this seven times for each child you need to add to the form.</a:t>
          </a:r>
        </a:p>
        <a:p>
          <a:endParaRPr lang="en-GB" sz="1100" baseline="0"/>
        </a:p>
        <a:p>
          <a:endParaRPr lang="en-GB" sz="1100" baseline="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r>
            <a:rPr lang="en-GB" sz="1100"/>
            <a:t>2. Click</a:t>
          </a:r>
          <a:r>
            <a:rPr lang="en-GB" sz="1100" baseline="0"/>
            <a:t> on the 'Template to expand Audit' tab. Highlight the template above and copy. Go back to the 'Audit to complete' tab and right click into cell B121.  Click on Paste  (         ) .</a:t>
          </a:r>
        </a:p>
        <a:p>
          <a:endParaRPr lang="en-GB" sz="1100" baseline="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endParaRPr lang="en-GB" sz="1100"/>
        </a:p>
        <a:p>
          <a:r>
            <a:rPr lang="en-GB" sz="1100"/>
            <a:t>3. Once you've added as many extra records</a:t>
          </a:r>
          <a:r>
            <a:rPr lang="en-GB" sz="1100" baseline="0"/>
            <a:t> as required, continue to complete the audit as required.</a:t>
          </a:r>
          <a:endParaRPr lang="en-GB" sz="1100"/>
        </a:p>
      </xdr:txBody>
    </xdr:sp>
    <xdr:clientData/>
  </xdr:twoCellAnchor>
  <xdr:twoCellAnchor editAs="oneCell">
    <xdr:from>
      <xdr:col>1</xdr:col>
      <xdr:colOff>85725</xdr:colOff>
      <xdr:row>20</xdr:row>
      <xdr:rowOff>76570</xdr:rowOff>
    </xdr:from>
    <xdr:to>
      <xdr:col>5</xdr:col>
      <xdr:colOff>114300</xdr:colOff>
      <xdr:row>34</xdr:row>
      <xdr:rowOff>57149</xdr:rowOff>
    </xdr:to>
    <xdr:pic>
      <xdr:nvPicPr>
        <xdr:cNvPr id="3" name="Picture 2" descr="Example">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3810370"/>
          <a:ext cx="3019425" cy="25142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257175</xdr:colOff>
      <xdr:row>20</xdr:row>
      <xdr:rowOff>66675</xdr:rowOff>
    </xdr:from>
    <xdr:to>
      <xdr:col>12</xdr:col>
      <xdr:colOff>434975</xdr:colOff>
      <xdr:row>32</xdr:row>
      <xdr:rowOff>152400</xdr:rowOff>
    </xdr:to>
    <xdr:pic>
      <xdr:nvPicPr>
        <xdr:cNvPr id="5" name="Picture 4" descr="Example">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48175" y="3800475"/>
          <a:ext cx="3590925" cy="2257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123825</xdr:colOff>
      <xdr:row>37</xdr:row>
      <xdr:rowOff>114300</xdr:rowOff>
    </xdr:from>
    <xdr:to>
      <xdr:col>11</xdr:col>
      <xdr:colOff>285750</xdr:colOff>
      <xdr:row>56</xdr:row>
      <xdr:rowOff>73025</xdr:rowOff>
    </xdr:to>
    <xdr:pic>
      <xdr:nvPicPr>
        <xdr:cNvPr id="6" name="Picture 5" descr="Example">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2025" y="6924675"/>
          <a:ext cx="5705475" cy="3390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219075</xdr:colOff>
      <xdr:row>36</xdr:row>
      <xdr:rowOff>28575</xdr:rowOff>
    </xdr:from>
    <xdr:to>
      <xdr:col>2</xdr:col>
      <xdr:colOff>476250</xdr:colOff>
      <xdr:row>37</xdr:row>
      <xdr:rowOff>92075</xdr:rowOff>
    </xdr:to>
    <xdr:pic>
      <xdr:nvPicPr>
        <xdr:cNvPr id="7" name="Picture 6" descr="Example">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33475" y="6772275"/>
          <a:ext cx="257175"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2</xdr:row>
          <xdr:rowOff>171450</xdr:rowOff>
        </xdr:from>
        <xdr:to>
          <xdr:col>1</xdr:col>
          <xdr:colOff>0</xdr:colOff>
          <xdr:row>5</xdr:row>
          <xdr:rowOff>171450</xdr:rowOff>
        </xdr:to>
        <xdr:sp macro="" textlink="">
          <xdr:nvSpPr>
            <xdr:cNvPr id="3075" name="Check Box 3" descr="Check box"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171450</xdr:rowOff>
        </xdr:from>
        <xdr:to>
          <xdr:col>1</xdr:col>
          <xdr:colOff>0</xdr:colOff>
          <xdr:row>11</xdr:row>
          <xdr:rowOff>171450</xdr:rowOff>
        </xdr:to>
        <xdr:sp macro="" textlink="">
          <xdr:nvSpPr>
            <xdr:cNvPr id="3076" name="Check Box 4" descr="Check box"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66675</xdr:rowOff>
        </xdr:from>
        <xdr:to>
          <xdr:col>1</xdr:col>
          <xdr:colOff>0</xdr:colOff>
          <xdr:row>5</xdr:row>
          <xdr:rowOff>0</xdr:rowOff>
        </xdr:to>
        <xdr:sp macro="" textlink="">
          <xdr:nvSpPr>
            <xdr:cNvPr id="3086" name="CheckBox1" descr="Check box"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10</xdr:row>
          <xdr:rowOff>66675</xdr:rowOff>
        </xdr:from>
        <xdr:to>
          <xdr:col>1</xdr:col>
          <xdr:colOff>0</xdr:colOff>
          <xdr:row>11</xdr:row>
          <xdr:rowOff>0</xdr:rowOff>
        </xdr:to>
        <xdr:sp macro="" textlink="">
          <xdr:nvSpPr>
            <xdr:cNvPr id="3087" name="CheckBox2" descr="Check box"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westsussex.gov.uk/ecsgoodpractice"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vmlDrawing" Target="../drawings/vmlDrawing1.vml"/><Relationship Id="rId7" Type="http://schemas.openxmlformats.org/officeDocument/2006/relationships/ctrlProp" Target="../ctrlProps/ctrlProp1.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ntrol" Target="../activeX/activeX2.xml"/><Relationship Id="rId5" Type="http://schemas.openxmlformats.org/officeDocument/2006/relationships/image" Target="../media/image2.emf"/><Relationship Id="rId4"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L101"/>
  <sheetViews>
    <sheetView workbookViewId="0">
      <selection activeCell="B2" sqref="B2:C2"/>
    </sheetView>
  </sheetViews>
  <sheetFormatPr defaultColWidth="0" defaultRowHeight="15" x14ac:dyDescent="0.2"/>
  <cols>
    <col min="1" max="1" width="1.19921875" style="84" customWidth="1"/>
    <col min="2" max="2" width="6.8984375" style="84" customWidth="1"/>
    <col min="3" max="3" width="30.3984375" style="84" customWidth="1"/>
    <col min="4" max="4" width="6.8984375" style="84" customWidth="1"/>
    <col min="5" max="5" width="30.3984375" style="84" customWidth="1"/>
    <col min="6" max="6" width="6.8984375" style="84" customWidth="1"/>
    <col min="7" max="7" width="30.3984375" style="84" customWidth="1"/>
    <col min="8" max="8" width="6.8984375" style="84" customWidth="1"/>
    <col min="9" max="9" width="30.3984375" style="84" customWidth="1"/>
    <col min="10" max="10" width="6.8984375" style="84" customWidth="1"/>
    <col min="11" max="11" width="30.3984375" style="84" customWidth="1"/>
    <col min="12" max="12" width="8.796875" style="84" customWidth="1"/>
    <col min="13" max="16384" width="8.796875" style="84" hidden="1"/>
  </cols>
  <sheetData>
    <row r="1" spans="1:12" x14ac:dyDescent="0.2">
      <c r="A1" s="83"/>
      <c r="B1" s="83"/>
      <c r="C1" s="83"/>
      <c r="D1" s="83"/>
      <c r="E1" s="83"/>
      <c r="F1" s="83"/>
      <c r="G1" s="83"/>
      <c r="H1" s="83"/>
      <c r="I1" s="83"/>
      <c r="J1" s="83"/>
      <c r="K1" s="83"/>
      <c r="L1" s="83"/>
    </row>
    <row r="2" spans="1:12" ht="26.25" x14ac:dyDescent="0.2">
      <c r="A2" s="83"/>
      <c r="B2" s="90" t="s">
        <v>205</v>
      </c>
      <c r="C2" s="91"/>
      <c r="D2" s="91"/>
      <c r="E2" s="91"/>
      <c r="F2" s="91"/>
      <c r="G2" s="91"/>
      <c r="H2" s="91"/>
      <c r="I2" s="91"/>
      <c r="J2" s="91"/>
      <c r="K2" s="83"/>
      <c r="L2" s="83"/>
    </row>
    <row r="3" spans="1:12" x14ac:dyDescent="0.2">
      <c r="A3" s="83"/>
      <c r="B3" s="83"/>
      <c r="C3" s="83"/>
      <c r="D3" s="83"/>
      <c r="E3" s="83"/>
      <c r="F3" s="83"/>
      <c r="G3" s="83"/>
      <c r="H3" s="83"/>
      <c r="I3" s="83"/>
      <c r="J3" s="83"/>
      <c r="K3" s="83"/>
      <c r="L3" s="83"/>
    </row>
    <row r="4" spans="1:12" ht="18.75" x14ac:dyDescent="0.2">
      <c r="A4" s="83"/>
      <c r="B4" s="112" t="s">
        <v>259</v>
      </c>
      <c r="C4" s="112"/>
      <c r="D4" s="113"/>
      <c r="E4" s="113"/>
      <c r="F4" s="113"/>
      <c r="G4" s="114"/>
      <c r="H4" s="83"/>
      <c r="I4" s="83"/>
      <c r="J4" s="83"/>
      <c r="K4" s="83"/>
      <c r="L4" s="83"/>
    </row>
    <row r="5" spans="1:12" x14ac:dyDescent="0.2">
      <c r="A5" s="83"/>
      <c r="B5" s="89" t="s">
        <v>45</v>
      </c>
      <c r="C5" s="124"/>
      <c r="D5" s="106" t="s">
        <v>57</v>
      </c>
      <c r="E5" s="124"/>
      <c r="F5" s="106" t="s">
        <v>62</v>
      </c>
      <c r="G5" s="106"/>
      <c r="H5" s="83"/>
      <c r="I5" s="83"/>
      <c r="J5" s="83"/>
      <c r="K5" s="83"/>
      <c r="L5" s="83"/>
    </row>
    <row r="6" spans="1:12" x14ac:dyDescent="0.2">
      <c r="A6" s="83"/>
      <c r="B6" s="92" t="s">
        <v>46</v>
      </c>
      <c r="C6" s="92" t="s">
        <v>47</v>
      </c>
      <c r="D6" s="92" t="s">
        <v>46</v>
      </c>
      <c r="E6" s="92" t="s">
        <v>47</v>
      </c>
      <c r="F6" s="92" t="s">
        <v>46</v>
      </c>
      <c r="G6" s="92" t="s">
        <v>47</v>
      </c>
      <c r="H6" s="83"/>
      <c r="I6" s="83"/>
      <c r="J6" s="83"/>
      <c r="K6" s="83"/>
      <c r="L6" s="83"/>
    </row>
    <row r="7" spans="1:12" x14ac:dyDescent="0.2">
      <c r="A7" s="83"/>
      <c r="B7" s="51">
        <v>1.01</v>
      </c>
      <c r="C7" s="93" t="s">
        <v>49</v>
      </c>
      <c r="D7" s="51">
        <v>2.0099999999999998</v>
      </c>
      <c r="E7" s="93" t="s">
        <v>263</v>
      </c>
      <c r="F7" s="51">
        <v>3.01</v>
      </c>
      <c r="G7" s="93" t="s">
        <v>65</v>
      </c>
      <c r="H7" s="83"/>
      <c r="I7" s="83"/>
      <c r="J7" s="83"/>
      <c r="K7" s="83"/>
      <c r="L7" s="83"/>
    </row>
    <row r="8" spans="1:12" x14ac:dyDescent="0.2">
      <c r="A8" s="83"/>
      <c r="B8" s="49">
        <v>1.02</v>
      </c>
      <c r="C8" s="94" t="s">
        <v>50</v>
      </c>
      <c r="D8" s="49">
        <v>2.02</v>
      </c>
      <c r="E8" s="94" t="s">
        <v>58</v>
      </c>
      <c r="F8" s="49">
        <v>3.02</v>
      </c>
      <c r="G8" s="94" t="s">
        <v>64</v>
      </c>
      <c r="H8" s="83"/>
      <c r="I8" s="83"/>
      <c r="J8" s="83"/>
      <c r="K8" s="83"/>
      <c r="L8" s="83"/>
    </row>
    <row r="9" spans="1:12" ht="25.5" x14ac:dyDescent="0.2">
      <c r="A9" s="83"/>
      <c r="B9" s="51">
        <v>1.03</v>
      </c>
      <c r="C9" s="93" t="s">
        <v>51</v>
      </c>
      <c r="D9" s="51">
        <v>2.0299999999999998</v>
      </c>
      <c r="E9" s="93" t="s">
        <v>61</v>
      </c>
      <c r="F9" s="51">
        <v>3.03</v>
      </c>
      <c r="G9" s="93" t="s">
        <v>63</v>
      </c>
      <c r="H9" s="83"/>
      <c r="I9" s="83"/>
      <c r="J9" s="83"/>
      <c r="K9" s="83"/>
      <c r="L9" s="83"/>
    </row>
    <row r="10" spans="1:12" ht="25.5" x14ac:dyDescent="0.2">
      <c r="A10" s="83"/>
      <c r="B10" s="49">
        <v>1.04</v>
      </c>
      <c r="C10" s="94" t="s">
        <v>52</v>
      </c>
      <c r="D10" s="49">
        <v>2.04</v>
      </c>
      <c r="E10" s="94" t="s">
        <v>97</v>
      </c>
      <c r="F10" s="83"/>
      <c r="G10" s="83"/>
      <c r="H10" s="83"/>
      <c r="I10" s="83"/>
      <c r="J10" s="83"/>
      <c r="K10" s="83"/>
      <c r="L10" s="83"/>
    </row>
    <row r="11" spans="1:12" ht="25.5" x14ac:dyDescent="0.2">
      <c r="A11" s="83"/>
      <c r="B11" s="51">
        <v>1.05</v>
      </c>
      <c r="C11" s="93" t="s">
        <v>53</v>
      </c>
      <c r="D11" s="51">
        <v>2.0499999999999998</v>
      </c>
      <c r="E11" s="93" t="s">
        <v>60</v>
      </c>
      <c r="F11" s="83"/>
      <c r="G11" s="83"/>
      <c r="H11" s="83"/>
      <c r="I11" s="83"/>
      <c r="J11" s="83"/>
      <c r="K11" s="83"/>
      <c r="L11" s="83"/>
    </row>
    <row r="12" spans="1:12" x14ac:dyDescent="0.2">
      <c r="A12" s="83"/>
      <c r="B12" s="49">
        <v>1.06</v>
      </c>
      <c r="C12" s="94" t="s">
        <v>54</v>
      </c>
      <c r="D12" s="49">
        <v>2.06</v>
      </c>
      <c r="E12" s="94" t="s">
        <v>75</v>
      </c>
      <c r="F12" s="83"/>
      <c r="G12" s="83"/>
      <c r="H12" s="83"/>
      <c r="I12" s="83"/>
      <c r="J12" s="83"/>
      <c r="K12" s="83"/>
      <c r="L12" s="83"/>
    </row>
    <row r="13" spans="1:12" x14ac:dyDescent="0.2">
      <c r="A13" s="83"/>
      <c r="B13" s="51">
        <v>1.07</v>
      </c>
      <c r="C13" s="93" t="s">
        <v>48</v>
      </c>
      <c r="D13" s="83"/>
      <c r="E13" s="83"/>
      <c r="F13" s="83"/>
      <c r="G13" s="83"/>
      <c r="H13" s="83"/>
      <c r="I13" s="83"/>
      <c r="J13" s="83"/>
      <c r="K13" s="83"/>
      <c r="L13" s="83"/>
    </row>
    <row r="14" spans="1:12" x14ac:dyDescent="0.2">
      <c r="A14" s="83"/>
      <c r="B14" s="49">
        <v>1.08</v>
      </c>
      <c r="C14" s="94" t="s">
        <v>55</v>
      </c>
      <c r="D14" s="83"/>
      <c r="E14" s="83"/>
      <c r="F14" s="83"/>
      <c r="G14" s="83"/>
      <c r="H14" s="83"/>
      <c r="I14" s="83"/>
      <c r="J14" s="83"/>
      <c r="K14" s="83"/>
      <c r="L14" s="83"/>
    </row>
    <row r="15" spans="1:12" x14ac:dyDescent="0.2">
      <c r="A15" s="83"/>
      <c r="B15" s="51">
        <v>1.0900000000000001</v>
      </c>
      <c r="C15" s="93" t="s">
        <v>56</v>
      </c>
      <c r="D15" s="83"/>
      <c r="E15" s="83"/>
      <c r="F15" s="83"/>
      <c r="G15" s="83"/>
      <c r="H15" s="83"/>
      <c r="I15" s="83"/>
      <c r="J15" s="83"/>
      <c r="K15" s="83"/>
      <c r="L15" s="83"/>
    </row>
    <row r="16" spans="1:12" x14ac:dyDescent="0.2">
      <c r="A16" s="83"/>
      <c r="B16" s="95"/>
      <c r="C16" s="96"/>
      <c r="D16" s="83"/>
      <c r="E16" s="83"/>
      <c r="F16" s="83"/>
      <c r="G16" s="83"/>
      <c r="H16" s="83"/>
      <c r="I16" s="83"/>
      <c r="J16" s="83"/>
      <c r="K16" s="83"/>
      <c r="L16" s="83"/>
    </row>
    <row r="17" spans="1:12" x14ac:dyDescent="0.2">
      <c r="A17" s="97"/>
      <c r="B17" s="97"/>
      <c r="C17" s="97"/>
      <c r="D17" s="97"/>
      <c r="E17" s="97"/>
      <c r="F17" s="98"/>
      <c r="G17" s="98"/>
      <c r="H17" s="97"/>
      <c r="I17" s="97"/>
      <c r="J17" s="97"/>
      <c r="K17" s="97"/>
      <c r="L17" s="97"/>
    </row>
    <row r="18" spans="1:12" ht="18.75" x14ac:dyDescent="0.2">
      <c r="A18" s="97"/>
      <c r="B18" s="125" t="s">
        <v>262</v>
      </c>
      <c r="C18" s="126"/>
      <c r="D18" s="126"/>
      <c r="E18" s="127"/>
      <c r="F18" s="98"/>
      <c r="G18" s="98"/>
      <c r="H18" s="97"/>
      <c r="I18" s="97"/>
      <c r="J18" s="97"/>
      <c r="K18" s="97"/>
      <c r="L18" s="97"/>
    </row>
    <row r="19" spans="1:12" x14ac:dyDescent="0.2">
      <c r="A19" s="97"/>
      <c r="B19" s="106" t="s">
        <v>66</v>
      </c>
      <c r="C19" s="106"/>
      <c r="D19" s="106" t="s">
        <v>80</v>
      </c>
      <c r="E19" s="124"/>
      <c r="F19" s="98"/>
      <c r="G19" s="98"/>
      <c r="H19" s="97"/>
      <c r="I19" s="97"/>
      <c r="J19" s="97"/>
      <c r="K19" s="97"/>
      <c r="L19" s="97"/>
    </row>
    <row r="20" spans="1:12" x14ac:dyDescent="0.2">
      <c r="A20" s="97"/>
      <c r="B20" s="92" t="s">
        <v>46</v>
      </c>
      <c r="C20" s="99" t="s">
        <v>47</v>
      </c>
      <c r="D20" s="92" t="s">
        <v>46</v>
      </c>
      <c r="E20" s="92" t="s">
        <v>47</v>
      </c>
      <c r="F20" s="97"/>
      <c r="G20" s="97"/>
      <c r="H20" s="97"/>
      <c r="I20" s="97"/>
      <c r="J20" s="97"/>
      <c r="K20" s="97"/>
      <c r="L20" s="97"/>
    </row>
    <row r="21" spans="1:12" x14ac:dyDescent="0.2">
      <c r="A21" s="97"/>
      <c r="B21" s="51">
        <v>1.01</v>
      </c>
      <c r="C21" s="100" t="s">
        <v>67</v>
      </c>
      <c r="D21" s="51">
        <v>2.0099999999999998</v>
      </c>
      <c r="E21" s="93" t="s">
        <v>81</v>
      </c>
      <c r="F21" s="97"/>
      <c r="G21" s="97"/>
      <c r="H21" s="97"/>
      <c r="I21" s="97"/>
      <c r="J21" s="97"/>
      <c r="K21" s="97"/>
      <c r="L21" s="97"/>
    </row>
    <row r="22" spans="1:12" x14ac:dyDescent="0.2">
      <c r="A22" s="97"/>
      <c r="B22" s="49">
        <v>1.02</v>
      </c>
      <c r="C22" s="101" t="s">
        <v>68</v>
      </c>
      <c r="D22" s="49">
        <v>2.02</v>
      </c>
      <c r="E22" s="94" t="s">
        <v>82</v>
      </c>
      <c r="F22" s="97"/>
      <c r="G22" s="97"/>
      <c r="H22" s="97"/>
      <c r="I22" s="97"/>
      <c r="J22" s="97"/>
      <c r="K22" s="97"/>
      <c r="L22" s="97"/>
    </row>
    <row r="23" spans="1:12" x14ac:dyDescent="0.2">
      <c r="A23" s="97"/>
      <c r="B23" s="51">
        <v>1.03</v>
      </c>
      <c r="C23" s="100" t="s">
        <v>69</v>
      </c>
      <c r="D23" s="51">
        <v>2.0299999999999998</v>
      </c>
      <c r="E23" s="93" t="s">
        <v>83</v>
      </c>
      <c r="F23" s="97"/>
      <c r="G23" s="97"/>
      <c r="H23" s="97"/>
      <c r="I23" s="97"/>
      <c r="J23" s="97"/>
      <c r="K23" s="97"/>
      <c r="L23" s="97"/>
    </row>
    <row r="24" spans="1:12" x14ac:dyDescent="0.2">
      <c r="A24" s="97"/>
      <c r="B24" s="49">
        <v>1.04</v>
      </c>
      <c r="C24" s="101" t="s">
        <v>70</v>
      </c>
      <c r="D24" s="49">
        <v>2.04</v>
      </c>
      <c r="E24" s="94" t="s">
        <v>84</v>
      </c>
      <c r="F24" s="97"/>
      <c r="G24" s="97"/>
      <c r="H24" s="97"/>
      <c r="I24" s="97"/>
      <c r="J24" s="97"/>
      <c r="K24" s="97"/>
      <c r="L24" s="97"/>
    </row>
    <row r="25" spans="1:12" x14ac:dyDescent="0.2">
      <c r="A25" s="97"/>
      <c r="B25" s="51">
        <v>1.05</v>
      </c>
      <c r="C25" s="100" t="s">
        <v>71</v>
      </c>
      <c r="D25" s="51">
        <v>2.0499999999999998</v>
      </c>
      <c r="E25" s="93" t="s">
        <v>85</v>
      </c>
      <c r="F25" s="97"/>
      <c r="G25" s="97"/>
      <c r="H25" s="97"/>
      <c r="I25" s="97"/>
      <c r="J25" s="97"/>
      <c r="K25" s="97"/>
      <c r="L25" s="97"/>
    </row>
    <row r="26" spans="1:12" x14ac:dyDescent="0.2">
      <c r="A26" s="97"/>
      <c r="B26" s="49">
        <v>1.06</v>
      </c>
      <c r="C26" s="101" t="s">
        <v>72</v>
      </c>
      <c r="D26" s="49">
        <v>2.06</v>
      </c>
      <c r="E26" s="94" t="s">
        <v>86</v>
      </c>
      <c r="F26" s="97"/>
      <c r="G26" s="97"/>
      <c r="H26" s="97"/>
      <c r="I26" s="97"/>
      <c r="J26" s="97"/>
      <c r="K26" s="97"/>
      <c r="L26" s="97"/>
    </row>
    <row r="27" spans="1:12" x14ac:dyDescent="0.2">
      <c r="A27" s="97"/>
      <c r="B27" s="51">
        <v>1.07</v>
      </c>
      <c r="C27" s="100" t="s">
        <v>50</v>
      </c>
      <c r="D27" s="51">
        <v>2.0699999999999998</v>
      </c>
      <c r="E27" s="93" t="s">
        <v>87</v>
      </c>
      <c r="F27" s="97"/>
      <c r="G27" s="97"/>
      <c r="H27" s="97"/>
      <c r="I27" s="97"/>
      <c r="J27" s="97"/>
      <c r="K27" s="97"/>
      <c r="L27" s="97"/>
    </row>
    <row r="28" spans="1:12" x14ac:dyDescent="0.2">
      <c r="A28" s="97"/>
      <c r="B28" s="49">
        <v>1.08</v>
      </c>
      <c r="C28" s="101" t="s">
        <v>73</v>
      </c>
      <c r="D28" s="49">
        <v>2.08</v>
      </c>
      <c r="E28" s="94" t="s">
        <v>88</v>
      </c>
      <c r="F28" s="97"/>
      <c r="G28" s="97"/>
      <c r="H28" s="97"/>
      <c r="I28" s="97"/>
      <c r="J28" s="97"/>
      <c r="K28" s="97"/>
      <c r="L28" s="97"/>
    </row>
    <row r="29" spans="1:12" x14ac:dyDescent="0.2">
      <c r="A29" s="97"/>
      <c r="B29" s="51">
        <v>1.0900000000000001</v>
      </c>
      <c r="C29" s="100" t="s">
        <v>74</v>
      </c>
      <c r="D29" s="51">
        <v>2.09</v>
      </c>
      <c r="E29" s="93" t="s">
        <v>89</v>
      </c>
      <c r="F29" s="97"/>
      <c r="G29" s="97"/>
      <c r="H29" s="97"/>
      <c r="I29" s="97"/>
      <c r="J29" s="97"/>
      <c r="K29" s="97"/>
      <c r="L29" s="97"/>
    </row>
    <row r="30" spans="1:12" ht="25.5" x14ac:dyDescent="0.2">
      <c r="A30" s="97"/>
      <c r="B30" s="49">
        <v>1.1000000000000001</v>
      </c>
      <c r="C30" s="101" t="s">
        <v>75</v>
      </c>
      <c r="D30" s="49">
        <v>2.1</v>
      </c>
      <c r="E30" s="94" t="s">
        <v>90</v>
      </c>
      <c r="F30" s="97"/>
      <c r="G30" s="97"/>
      <c r="H30" s="97"/>
      <c r="I30" s="97"/>
      <c r="J30" s="97"/>
      <c r="K30" s="97"/>
      <c r="L30" s="97"/>
    </row>
    <row r="31" spans="1:12" ht="25.5" x14ac:dyDescent="0.2">
      <c r="A31" s="97"/>
      <c r="B31" s="51">
        <v>1.1100000000000001</v>
      </c>
      <c r="C31" s="100" t="s">
        <v>255</v>
      </c>
      <c r="D31" s="51">
        <v>2.11</v>
      </c>
      <c r="E31" s="93" t="s">
        <v>91</v>
      </c>
      <c r="F31" s="97"/>
      <c r="G31" s="97"/>
      <c r="H31" s="97"/>
      <c r="I31" s="97"/>
      <c r="J31" s="97"/>
      <c r="K31" s="97"/>
      <c r="L31" s="97"/>
    </row>
    <row r="32" spans="1:12" x14ac:dyDescent="0.2">
      <c r="A32" s="97"/>
      <c r="B32" s="49">
        <v>1.1200000000000001</v>
      </c>
      <c r="C32" s="64" t="s">
        <v>264</v>
      </c>
      <c r="D32" s="49">
        <v>2.12</v>
      </c>
      <c r="E32" s="94" t="s">
        <v>92</v>
      </c>
      <c r="F32" s="97"/>
      <c r="G32" s="97"/>
      <c r="H32" s="97"/>
      <c r="I32" s="97"/>
      <c r="J32" s="97"/>
      <c r="K32" s="97"/>
      <c r="L32" s="97"/>
    </row>
    <row r="33" spans="1:12" x14ac:dyDescent="0.2">
      <c r="A33" s="97"/>
      <c r="B33" s="51">
        <v>1.1299999999999999</v>
      </c>
      <c r="C33" s="100" t="s">
        <v>256</v>
      </c>
      <c r="D33" s="51">
        <v>2.13</v>
      </c>
      <c r="E33" s="93" t="s">
        <v>93</v>
      </c>
      <c r="F33" s="97"/>
      <c r="G33" s="97"/>
      <c r="H33" s="97"/>
      <c r="I33" s="97"/>
      <c r="J33" s="97"/>
      <c r="K33" s="97"/>
      <c r="L33" s="97"/>
    </row>
    <row r="34" spans="1:12" ht="25.5" x14ac:dyDescent="0.2">
      <c r="A34" s="97"/>
      <c r="B34" s="49">
        <v>1.1399999999999999</v>
      </c>
      <c r="C34" s="64" t="s">
        <v>76</v>
      </c>
      <c r="D34" s="49">
        <v>2.14</v>
      </c>
      <c r="E34" s="94" t="s">
        <v>206</v>
      </c>
      <c r="F34" s="97"/>
      <c r="G34" s="97"/>
      <c r="H34" s="97"/>
      <c r="I34" s="97"/>
      <c r="J34" s="97"/>
      <c r="K34" s="97"/>
      <c r="L34" s="97"/>
    </row>
    <row r="35" spans="1:12" x14ac:dyDescent="0.2">
      <c r="A35" s="97"/>
      <c r="B35" s="51">
        <v>1.1499999999999999</v>
      </c>
      <c r="C35" s="100" t="s">
        <v>208</v>
      </c>
      <c r="D35" s="51">
        <v>2.15</v>
      </c>
      <c r="E35" s="93" t="s">
        <v>94</v>
      </c>
      <c r="F35" s="97"/>
      <c r="G35" s="97"/>
      <c r="H35" s="97"/>
      <c r="I35" s="97"/>
      <c r="J35" s="97"/>
      <c r="K35" s="97"/>
      <c r="L35" s="97"/>
    </row>
    <row r="36" spans="1:12" ht="25.5" x14ac:dyDescent="0.2">
      <c r="A36" s="97"/>
      <c r="B36" s="49">
        <v>1.1599999999999999</v>
      </c>
      <c r="C36" s="64" t="s">
        <v>77</v>
      </c>
      <c r="D36" s="49">
        <v>2.16</v>
      </c>
      <c r="E36" s="94" t="s">
        <v>95</v>
      </c>
      <c r="F36" s="97"/>
      <c r="G36" s="97"/>
      <c r="H36" s="97"/>
      <c r="I36" s="97"/>
      <c r="J36" s="97"/>
      <c r="K36" s="97"/>
      <c r="L36" s="97"/>
    </row>
    <row r="37" spans="1:12" x14ac:dyDescent="0.2">
      <c r="A37" s="97"/>
      <c r="B37" s="51">
        <v>1.17</v>
      </c>
      <c r="C37" s="100" t="s">
        <v>78</v>
      </c>
      <c r="D37" s="51">
        <v>2.17</v>
      </c>
      <c r="E37" s="93" t="s">
        <v>96</v>
      </c>
      <c r="F37" s="97"/>
      <c r="G37" s="97"/>
      <c r="H37" s="97"/>
      <c r="I37" s="97"/>
      <c r="J37" s="97"/>
      <c r="K37" s="97"/>
      <c r="L37" s="97"/>
    </row>
    <row r="38" spans="1:12" x14ac:dyDescent="0.2">
      <c r="A38" s="97"/>
      <c r="B38" s="49">
        <v>1.18</v>
      </c>
      <c r="C38" s="64" t="s">
        <v>79</v>
      </c>
      <c r="D38" s="49">
        <v>2.1800000000000002</v>
      </c>
      <c r="E38" s="94" t="s">
        <v>97</v>
      </c>
      <c r="F38" s="97"/>
      <c r="G38" s="97"/>
      <c r="H38" s="97"/>
      <c r="I38" s="97"/>
      <c r="J38" s="97"/>
      <c r="K38" s="97"/>
      <c r="L38" s="97"/>
    </row>
    <row r="39" spans="1:12" x14ac:dyDescent="0.2">
      <c r="A39" s="97"/>
      <c r="B39" s="97"/>
      <c r="C39" s="102"/>
      <c r="D39" s="51">
        <v>2.19</v>
      </c>
      <c r="E39" s="93" t="s">
        <v>98</v>
      </c>
      <c r="F39" s="97"/>
      <c r="G39" s="97"/>
      <c r="H39" s="97"/>
      <c r="I39" s="97"/>
      <c r="J39" s="97"/>
      <c r="K39" s="97"/>
      <c r="L39" s="97"/>
    </row>
    <row r="40" spans="1:12" x14ac:dyDescent="0.2">
      <c r="A40" s="97"/>
      <c r="B40" s="97"/>
      <c r="C40" s="97"/>
      <c r="D40" s="97"/>
      <c r="E40" s="97"/>
      <c r="F40" s="97"/>
      <c r="G40" s="97"/>
      <c r="H40" s="97"/>
      <c r="I40" s="97"/>
      <c r="J40" s="97"/>
      <c r="K40" s="97"/>
      <c r="L40" s="97"/>
    </row>
    <row r="41" spans="1:12" x14ac:dyDescent="0.2">
      <c r="A41" s="83"/>
      <c r="B41" s="83"/>
      <c r="C41" s="83"/>
      <c r="D41" s="83"/>
      <c r="E41" s="83"/>
      <c r="F41" s="83"/>
      <c r="G41" s="83"/>
      <c r="H41" s="83"/>
      <c r="I41" s="83"/>
      <c r="J41" s="83"/>
      <c r="K41" s="83"/>
      <c r="L41" s="83"/>
    </row>
    <row r="42" spans="1:12" ht="18.75" x14ac:dyDescent="0.2">
      <c r="A42" s="83"/>
      <c r="B42" s="103" t="s">
        <v>258</v>
      </c>
      <c r="C42" s="104"/>
      <c r="D42" s="104"/>
      <c r="E42" s="104"/>
      <c r="F42" s="104"/>
      <c r="G42" s="104"/>
      <c r="H42" s="104"/>
      <c r="I42" s="104"/>
      <c r="J42" s="104"/>
      <c r="K42" s="105"/>
      <c r="L42" s="83"/>
    </row>
    <row r="43" spans="1:12" x14ac:dyDescent="0.2">
      <c r="A43" s="83"/>
      <c r="B43" s="87" t="s">
        <v>99</v>
      </c>
      <c r="C43" s="88"/>
      <c r="D43" s="106" t="s">
        <v>100</v>
      </c>
      <c r="E43" s="106"/>
      <c r="F43" s="106" t="s">
        <v>116</v>
      </c>
      <c r="G43" s="106"/>
      <c r="H43" s="107" t="s">
        <v>101</v>
      </c>
      <c r="I43" s="108"/>
      <c r="J43" s="107" t="s">
        <v>142</v>
      </c>
      <c r="K43" s="108"/>
      <c r="L43" s="83"/>
    </row>
    <row r="44" spans="1:12" x14ac:dyDescent="0.2">
      <c r="A44" s="83"/>
      <c r="B44" s="92" t="s">
        <v>46</v>
      </c>
      <c r="C44" s="92" t="s">
        <v>102</v>
      </c>
      <c r="D44" s="92" t="s">
        <v>46</v>
      </c>
      <c r="E44" s="92" t="s">
        <v>102</v>
      </c>
      <c r="F44" s="109" t="s">
        <v>46</v>
      </c>
      <c r="G44" s="110" t="s">
        <v>102</v>
      </c>
      <c r="H44" s="110" t="s">
        <v>46</v>
      </c>
      <c r="I44" s="110" t="s">
        <v>102</v>
      </c>
      <c r="J44" s="111" t="s">
        <v>46</v>
      </c>
      <c r="K44" s="111" t="s">
        <v>102</v>
      </c>
      <c r="L44" s="83"/>
    </row>
    <row r="45" spans="1:12" ht="38.25" x14ac:dyDescent="0.2">
      <c r="A45" s="83"/>
      <c r="B45" s="51">
        <v>1.01</v>
      </c>
      <c r="C45" s="93" t="s">
        <v>122</v>
      </c>
      <c r="D45" s="51">
        <v>2.0099999999999998</v>
      </c>
      <c r="E45" s="93" t="s">
        <v>265</v>
      </c>
      <c r="F45" s="51">
        <v>3.01</v>
      </c>
      <c r="G45" s="93" t="s">
        <v>117</v>
      </c>
      <c r="H45" s="51">
        <v>4.01</v>
      </c>
      <c r="I45" s="93" t="s">
        <v>123</v>
      </c>
      <c r="J45" s="51">
        <v>5.01</v>
      </c>
      <c r="K45" s="93" t="s">
        <v>143</v>
      </c>
      <c r="L45" s="83"/>
    </row>
    <row r="46" spans="1:12" ht="51" x14ac:dyDescent="0.2">
      <c r="A46" s="83"/>
      <c r="B46" s="49">
        <v>1.02</v>
      </c>
      <c r="C46" s="94" t="s">
        <v>103</v>
      </c>
      <c r="D46" s="49">
        <v>2.02</v>
      </c>
      <c r="E46" s="94" t="s">
        <v>108</v>
      </c>
      <c r="F46" s="49">
        <v>3.02</v>
      </c>
      <c r="G46" s="94" t="s">
        <v>118</v>
      </c>
      <c r="H46" s="49">
        <v>4.0199999999999996</v>
      </c>
      <c r="I46" s="94" t="s">
        <v>124</v>
      </c>
      <c r="J46" s="49">
        <v>5.0199999999999996</v>
      </c>
      <c r="K46" s="94" t="s">
        <v>144</v>
      </c>
      <c r="L46" s="83"/>
    </row>
    <row r="47" spans="1:12" ht="25.5" x14ac:dyDescent="0.2">
      <c r="A47" s="83"/>
      <c r="B47" s="51">
        <v>1.03</v>
      </c>
      <c r="C47" s="93" t="s">
        <v>115</v>
      </c>
      <c r="D47" s="51">
        <v>2.0299999999999998</v>
      </c>
      <c r="E47" s="93" t="s">
        <v>109</v>
      </c>
      <c r="F47" s="51">
        <v>3.03</v>
      </c>
      <c r="G47" s="93" t="s">
        <v>119</v>
      </c>
      <c r="H47" s="51">
        <v>4.03</v>
      </c>
      <c r="I47" s="93" t="s">
        <v>125</v>
      </c>
      <c r="J47" s="51">
        <v>5.03</v>
      </c>
      <c r="K47" s="93" t="s">
        <v>145</v>
      </c>
      <c r="L47" s="83"/>
    </row>
    <row r="48" spans="1:12" ht="25.5" x14ac:dyDescent="0.2">
      <c r="A48" s="83"/>
      <c r="B48" s="49">
        <v>1.04</v>
      </c>
      <c r="C48" s="94" t="s">
        <v>107</v>
      </c>
      <c r="D48" s="49">
        <v>2.04</v>
      </c>
      <c r="E48" s="94" t="s">
        <v>110</v>
      </c>
      <c r="F48" s="49">
        <v>3.04</v>
      </c>
      <c r="G48" s="94" t="s">
        <v>120</v>
      </c>
      <c r="H48" s="49">
        <v>4.04</v>
      </c>
      <c r="I48" s="94" t="s">
        <v>126</v>
      </c>
      <c r="J48" s="49">
        <v>5.04</v>
      </c>
      <c r="K48" s="94" t="s">
        <v>146</v>
      </c>
      <c r="L48" s="83"/>
    </row>
    <row r="49" spans="1:12" x14ac:dyDescent="0.2">
      <c r="A49" s="83"/>
      <c r="B49" s="51">
        <v>1.05</v>
      </c>
      <c r="C49" s="93" t="s">
        <v>104</v>
      </c>
      <c r="D49" s="51">
        <v>2.0499999999999998</v>
      </c>
      <c r="E49" s="93" t="s">
        <v>111</v>
      </c>
      <c r="F49" s="51">
        <v>3.05</v>
      </c>
      <c r="G49" s="93" t="s">
        <v>266</v>
      </c>
      <c r="H49" s="51">
        <v>4.05</v>
      </c>
      <c r="I49" s="93" t="s">
        <v>127</v>
      </c>
      <c r="J49" s="51">
        <v>5.05</v>
      </c>
      <c r="K49" s="93" t="s">
        <v>147</v>
      </c>
      <c r="L49" s="83"/>
    </row>
    <row r="50" spans="1:12" ht="38.25" x14ac:dyDescent="0.2">
      <c r="A50" s="83"/>
      <c r="B50" s="49">
        <v>1.06</v>
      </c>
      <c r="C50" s="94" t="s">
        <v>105</v>
      </c>
      <c r="D50" s="49">
        <v>2.06</v>
      </c>
      <c r="E50" s="94" t="s">
        <v>112</v>
      </c>
      <c r="F50" s="49">
        <v>3.06</v>
      </c>
      <c r="G50" s="94" t="s">
        <v>121</v>
      </c>
      <c r="H50" s="49">
        <v>4.0599999999999996</v>
      </c>
      <c r="I50" s="94" t="s">
        <v>128</v>
      </c>
      <c r="J50" s="49">
        <v>5.0599999999999996</v>
      </c>
      <c r="K50" s="94" t="s">
        <v>148</v>
      </c>
      <c r="L50" s="83"/>
    </row>
    <row r="51" spans="1:12" ht="25.5" x14ac:dyDescent="0.2">
      <c r="A51" s="83"/>
      <c r="B51" s="51">
        <v>1.07</v>
      </c>
      <c r="C51" s="93" t="s">
        <v>106</v>
      </c>
      <c r="D51" s="51">
        <v>2.0699999999999998</v>
      </c>
      <c r="E51" s="93" t="s">
        <v>113</v>
      </c>
      <c r="F51" s="83"/>
      <c r="G51" s="83"/>
      <c r="H51" s="51">
        <v>4.07</v>
      </c>
      <c r="I51" s="93" t="s">
        <v>129</v>
      </c>
      <c r="J51" s="51">
        <v>5.07</v>
      </c>
      <c r="K51" s="93" t="s">
        <v>149</v>
      </c>
      <c r="L51" s="83"/>
    </row>
    <row r="52" spans="1:12" x14ac:dyDescent="0.2">
      <c r="A52" s="83"/>
      <c r="B52" s="49">
        <v>1.08</v>
      </c>
      <c r="C52" s="94" t="s">
        <v>257</v>
      </c>
      <c r="D52" s="49">
        <v>2.08</v>
      </c>
      <c r="E52" s="94" t="s">
        <v>114</v>
      </c>
      <c r="F52" s="83"/>
      <c r="G52" s="83"/>
      <c r="H52" s="49">
        <v>4.08</v>
      </c>
      <c r="I52" s="94" t="s">
        <v>130</v>
      </c>
      <c r="J52" s="49">
        <v>5.08</v>
      </c>
      <c r="K52" s="94" t="s">
        <v>267</v>
      </c>
      <c r="L52" s="83"/>
    </row>
    <row r="53" spans="1:12" ht="25.5" x14ac:dyDescent="0.2">
      <c r="A53" s="83"/>
      <c r="B53" s="83"/>
      <c r="C53" s="83"/>
      <c r="D53" s="83"/>
      <c r="E53" s="96"/>
      <c r="F53" s="83"/>
      <c r="G53" s="83"/>
      <c r="H53" s="51">
        <v>4.09</v>
      </c>
      <c r="I53" s="93" t="s">
        <v>131</v>
      </c>
      <c r="J53" s="51">
        <v>5.09</v>
      </c>
      <c r="K53" s="93" t="s">
        <v>150</v>
      </c>
      <c r="L53" s="83"/>
    </row>
    <row r="54" spans="1:12" x14ac:dyDescent="0.2">
      <c r="A54" s="83"/>
      <c r="B54" s="83"/>
      <c r="C54" s="83"/>
      <c r="D54" s="83"/>
      <c r="E54" s="83"/>
      <c r="F54" s="83"/>
      <c r="G54" s="83"/>
      <c r="H54" s="49">
        <v>4.0999999999999996</v>
      </c>
      <c r="I54" s="94" t="s">
        <v>132</v>
      </c>
      <c r="J54" s="49">
        <v>5.0999999999999996</v>
      </c>
      <c r="K54" s="94" t="s">
        <v>151</v>
      </c>
      <c r="L54" s="83"/>
    </row>
    <row r="55" spans="1:12" x14ac:dyDescent="0.2">
      <c r="A55" s="83"/>
      <c r="B55" s="83"/>
      <c r="C55" s="83"/>
      <c r="D55" s="83"/>
      <c r="E55" s="83"/>
      <c r="F55" s="83"/>
      <c r="G55" s="83"/>
      <c r="H55" s="51">
        <v>4.1100000000000003</v>
      </c>
      <c r="I55" s="93" t="s">
        <v>133</v>
      </c>
      <c r="J55" s="83"/>
      <c r="K55" s="83"/>
      <c r="L55" s="83"/>
    </row>
    <row r="56" spans="1:12" x14ac:dyDescent="0.2">
      <c r="A56" s="83"/>
      <c r="B56" s="83"/>
      <c r="C56" s="83"/>
      <c r="D56" s="83"/>
      <c r="E56" s="83"/>
      <c r="F56" s="83"/>
      <c r="G56" s="83"/>
      <c r="H56" s="49">
        <v>4.12</v>
      </c>
      <c r="I56" s="94" t="s">
        <v>134</v>
      </c>
      <c r="J56" s="83"/>
      <c r="K56" s="83"/>
      <c r="L56" s="83"/>
    </row>
    <row r="57" spans="1:12" x14ac:dyDescent="0.2">
      <c r="A57" s="83"/>
      <c r="B57" s="83"/>
      <c r="C57" s="83"/>
      <c r="D57" s="83"/>
      <c r="E57" s="83"/>
      <c r="F57" s="83"/>
      <c r="G57" s="83"/>
      <c r="H57" s="51">
        <v>4.13</v>
      </c>
      <c r="I57" s="93" t="s">
        <v>135</v>
      </c>
      <c r="J57" s="83"/>
      <c r="K57" s="83"/>
      <c r="L57" s="83"/>
    </row>
    <row r="58" spans="1:12" ht="25.5" x14ac:dyDescent="0.2">
      <c r="A58" s="83"/>
      <c r="B58" s="83"/>
      <c r="C58" s="83"/>
      <c r="D58" s="83"/>
      <c r="E58" s="83"/>
      <c r="F58" s="83"/>
      <c r="G58" s="83"/>
      <c r="H58" s="49">
        <v>4.1399999999999997</v>
      </c>
      <c r="I58" s="94" t="s">
        <v>136</v>
      </c>
      <c r="J58" s="83"/>
      <c r="K58" s="83"/>
      <c r="L58" s="83"/>
    </row>
    <row r="59" spans="1:12" ht="25.5" x14ac:dyDescent="0.2">
      <c r="A59" s="83"/>
      <c r="B59" s="83"/>
      <c r="C59" s="83"/>
      <c r="D59" s="83"/>
      <c r="E59" s="83"/>
      <c r="F59" s="83"/>
      <c r="G59" s="83"/>
      <c r="H59" s="51">
        <v>4.1500000000000004</v>
      </c>
      <c r="I59" s="93" t="s">
        <v>137</v>
      </c>
      <c r="J59" s="83"/>
      <c r="K59" s="83"/>
      <c r="L59" s="83"/>
    </row>
    <row r="60" spans="1:12" ht="24" x14ac:dyDescent="0.2">
      <c r="A60" s="83"/>
      <c r="B60" s="83"/>
      <c r="C60" s="83"/>
      <c r="D60" s="83"/>
      <c r="E60" s="83"/>
      <c r="F60" s="83"/>
      <c r="G60" s="83"/>
      <c r="H60" s="49">
        <v>4.16</v>
      </c>
      <c r="I60" s="94" t="s">
        <v>207</v>
      </c>
      <c r="J60" s="83"/>
      <c r="K60" s="83"/>
      <c r="L60" s="83"/>
    </row>
    <row r="61" spans="1:12" x14ac:dyDescent="0.2">
      <c r="A61" s="83"/>
      <c r="B61" s="83"/>
      <c r="C61" s="83"/>
      <c r="D61" s="83"/>
      <c r="E61" s="83"/>
      <c r="F61" s="83"/>
      <c r="G61" s="83"/>
      <c r="H61" s="51">
        <v>4.17</v>
      </c>
      <c r="I61" s="93" t="s">
        <v>138</v>
      </c>
      <c r="J61" s="83"/>
      <c r="K61" s="83"/>
      <c r="L61" s="83"/>
    </row>
    <row r="62" spans="1:12" x14ac:dyDescent="0.2">
      <c r="A62" s="83"/>
      <c r="B62" s="83"/>
      <c r="C62" s="83"/>
      <c r="D62" s="83"/>
      <c r="E62" s="83"/>
      <c r="F62" s="83"/>
      <c r="G62" s="83"/>
      <c r="H62" s="49">
        <v>4.18</v>
      </c>
      <c r="I62" s="94" t="s">
        <v>139</v>
      </c>
      <c r="J62" s="83"/>
      <c r="K62" s="83"/>
      <c r="L62" s="83"/>
    </row>
    <row r="63" spans="1:12" x14ac:dyDescent="0.2">
      <c r="A63" s="83"/>
      <c r="B63" s="83"/>
      <c r="C63" s="83"/>
      <c r="D63" s="83"/>
      <c r="E63" s="83"/>
      <c r="F63" s="83"/>
      <c r="G63" s="83"/>
      <c r="H63" s="51">
        <v>4.1900000000000004</v>
      </c>
      <c r="I63" s="93" t="s">
        <v>140</v>
      </c>
      <c r="J63" s="83"/>
      <c r="K63" s="83"/>
      <c r="L63" s="83"/>
    </row>
    <row r="64" spans="1:12" x14ac:dyDescent="0.2">
      <c r="A64" s="83"/>
      <c r="B64" s="83"/>
      <c r="C64" s="83"/>
      <c r="D64" s="83"/>
      <c r="E64" s="83"/>
      <c r="F64" s="83"/>
      <c r="G64" s="83"/>
      <c r="H64" s="49">
        <v>4.2</v>
      </c>
      <c r="I64" s="94" t="s">
        <v>141</v>
      </c>
      <c r="J64" s="83"/>
      <c r="K64" s="83"/>
      <c r="L64" s="83"/>
    </row>
    <row r="65" spans="1:12" x14ac:dyDescent="0.2">
      <c r="A65" s="83"/>
      <c r="B65" s="83"/>
      <c r="C65" s="83"/>
      <c r="D65" s="83"/>
      <c r="E65" s="83"/>
      <c r="F65" s="83"/>
      <c r="G65" s="83"/>
      <c r="H65" s="83"/>
      <c r="I65" s="83"/>
      <c r="J65" s="83"/>
      <c r="K65" s="83"/>
      <c r="L65" s="83"/>
    </row>
    <row r="66" spans="1:12" x14ac:dyDescent="0.2">
      <c r="A66" s="97"/>
      <c r="B66" s="97"/>
      <c r="C66" s="97"/>
      <c r="D66" s="97"/>
      <c r="E66" s="97"/>
      <c r="F66" s="97"/>
      <c r="G66" s="97"/>
      <c r="H66" s="97"/>
      <c r="I66" s="97"/>
      <c r="J66" s="97"/>
      <c r="K66" s="97"/>
      <c r="L66" s="97"/>
    </row>
    <row r="67" spans="1:12" ht="18.75" x14ac:dyDescent="0.2">
      <c r="A67" s="97"/>
      <c r="B67" s="112" t="s">
        <v>260</v>
      </c>
      <c r="C67" s="113"/>
      <c r="D67" s="113"/>
      <c r="E67" s="113"/>
      <c r="F67" s="113"/>
      <c r="G67" s="114"/>
      <c r="H67" s="97"/>
      <c r="I67" s="97"/>
      <c r="J67" s="97"/>
      <c r="K67" s="97"/>
      <c r="L67" s="97"/>
    </row>
    <row r="68" spans="1:12" x14ac:dyDescent="0.2">
      <c r="A68" s="97"/>
      <c r="B68" s="87" t="s">
        <v>152</v>
      </c>
      <c r="C68" s="88"/>
      <c r="D68" s="87" t="s">
        <v>160</v>
      </c>
      <c r="E68" s="88"/>
      <c r="F68" s="87" t="s">
        <v>172</v>
      </c>
      <c r="G68" s="88"/>
      <c r="H68" s="97"/>
      <c r="I68" s="97"/>
      <c r="J68" s="97"/>
      <c r="K68" s="97"/>
      <c r="L68" s="97"/>
    </row>
    <row r="69" spans="1:12" x14ac:dyDescent="0.2">
      <c r="A69" s="97"/>
      <c r="B69" s="115" t="s">
        <v>46</v>
      </c>
      <c r="C69" s="115" t="s">
        <v>102</v>
      </c>
      <c r="D69" s="92" t="s">
        <v>46</v>
      </c>
      <c r="E69" s="115" t="s">
        <v>102</v>
      </c>
      <c r="F69" s="116" t="s">
        <v>46</v>
      </c>
      <c r="G69" s="116" t="s">
        <v>102</v>
      </c>
      <c r="H69" s="97"/>
      <c r="I69" s="97"/>
      <c r="J69" s="97"/>
      <c r="K69" s="97"/>
      <c r="L69" s="97"/>
    </row>
    <row r="70" spans="1:12" x14ac:dyDescent="0.2">
      <c r="A70" s="97"/>
      <c r="B70" s="51">
        <v>1.01</v>
      </c>
      <c r="C70" s="93" t="s">
        <v>153</v>
      </c>
      <c r="D70" s="51">
        <v>2.0099999999999998</v>
      </c>
      <c r="E70" s="93" t="s">
        <v>161</v>
      </c>
      <c r="F70" s="52">
        <v>3.01</v>
      </c>
      <c r="G70" s="93" t="s">
        <v>59</v>
      </c>
      <c r="H70" s="97"/>
      <c r="I70" s="97"/>
      <c r="J70" s="97"/>
      <c r="K70" s="97"/>
      <c r="L70" s="97"/>
    </row>
    <row r="71" spans="1:12" x14ac:dyDescent="0.2">
      <c r="A71" s="97"/>
      <c r="B71" s="49">
        <v>1.02</v>
      </c>
      <c r="C71" s="94" t="s">
        <v>154</v>
      </c>
      <c r="D71" s="49">
        <v>2.02</v>
      </c>
      <c r="E71" s="94" t="s">
        <v>162</v>
      </c>
      <c r="F71" s="50">
        <v>3.02</v>
      </c>
      <c r="G71" s="117" t="s">
        <v>173</v>
      </c>
      <c r="H71" s="97"/>
      <c r="I71" s="97"/>
      <c r="J71" s="97"/>
      <c r="K71" s="97"/>
      <c r="L71" s="97"/>
    </row>
    <row r="72" spans="1:12" x14ac:dyDescent="0.2">
      <c r="A72" s="97"/>
      <c r="B72" s="51">
        <v>1.03</v>
      </c>
      <c r="C72" s="93" t="s">
        <v>155</v>
      </c>
      <c r="D72" s="51">
        <v>2.0299999999999998</v>
      </c>
      <c r="E72" s="93" t="s">
        <v>163</v>
      </c>
      <c r="F72" s="52">
        <v>3.03</v>
      </c>
      <c r="G72" s="93" t="s">
        <v>174</v>
      </c>
      <c r="H72" s="97"/>
      <c r="I72" s="97"/>
      <c r="J72" s="97"/>
      <c r="K72" s="97"/>
      <c r="L72" s="97"/>
    </row>
    <row r="73" spans="1:12" x14ac:dyDescent="0.2">
      <c r="A73" s="97"/>
      <c r="B73" s="49">
        <v>1.04</v>
      </c>
      <c r="C73" s="94" t="s">
        <v>156</v>
      </c>
      <c r="D73" s="49">
        <v>2.04</v>
      </c>
      <c r="E73" s="94" t="s">
        <v>164</v>
      </c>
      <c r="F73" s="50">
        <v>3.04</v>
      </c>
      <c r="G73" s="117" t="s">
        <v>175</v>
      </c>
      <c r="H73" s="97"/>
      <c r="I73" s="97"/>
      <c r="J73" s="97"/>
      <c r="K73" s="97"/>
      <c r="L73" s="97"/>
    </row>
    <row r="74" spans="1:12" ht="25.5" x14ac:dyDescent="0.2">
      <c r="A74" s="97"/>
      <c r="B74" s="51">
        <v>1.05</v>
      </c>
      <c r="C74" s="93" t="s">
        <v>157</v>
      </c>
      <c r="D74" s="51">
        <v>2.0499999999999998</v>
      </c>
      <c r="E74" s="93" t="s">
        <v>128</v>
      </c>
      <c r="F74" s="52">
        <v>3.05</v>
      </c>
      <c r="G74" s="93" t="s">
        <v>135</v>
      </c>
      <c r="H74" s="97"/>
      <c r="I74" s="97"/>
      <c r="J74" s="97"/>
      <c r="K74" s="97"/>
      <c r="L74" s="97"/>
    </row>
    <row r="75" spans="1:12" ht="25.5" x14ac:dyDescent="0.2">
      <c r="A75" s="97"/>
      <c r="B75" s="49">
        <v>1.06</v>
      </c>
      <c r="C75" s="94" t="s">
        <v>158</v>
      </c>
      <c r="D75" s="49">
        <v>2.06</v>
      </c>
      <c r="E75" s="94" t="s">
        <v>165</v>
      </c>
      <c r="F75" s="50">
        <v>3.06</v>
      </c>
      <c r="G75" s="117" t="s">
        <v>176</v>
      </c>
      <c r="H75" s="97"/>
      <c r="I75" s="97"/>
      <c r="J75" s="97"/>
      <c r="K75" s="97"/>
      <c r="L75" s="97"/>
    </row>
    <row r="76" spans="1:12" x14ac:dyDescent="0.2">
      <c r="A76" s="97"/>
      <c r="B76" s="51">
        <v>1.07</v>
      </c>
      <c r="C76" s="93" t="s">
        <v>159</v>
      </c>
      <c r="D76" s="51">
        <v>2.0699999999999998</v>
      </c>
      <c r="E76" s="93" t="s">
        <v>166</v>
      </c>
      <c r="F76" s="52">
        <v>3.07</v>
      </c>
      <c r="G76" s="93" t="s">
        <v>177</v>
      </c>
      <c r="H76" s="97"/>
      <c r="I76" s="97"/>
      <c r="J76" s="97"/>
      <c r="K76" s="97"/>
      <c r="L76" s="97"/>
    </row>
    <row r="77" spans="1:12" x14ac:dyDescent="0.2">
      <c r="A77" s="97"/>
      <c r="B77" s="97"/>
      <c r="C77" s="97"/>
      <c r="D77" s="49">
        <v>2.08</v>
      </c>
      <c r="E77" s="94" t="s">
        <v>167</v>
      </c>
      <c r="F77" s="50">
        <v>3.08</v>
      </c>
      <c r="G77" s="117" t="s">
        <v>178</v>
      </c>
      <c r="H77" s="97"/>
      <c r="I77" s="97"/>
      <c r="J77" s="97"/>
      <c r="K77" s="97"/>
      <c r="L77" s="97"/>
    </row>
    <row r="78" spans="1:12" ht="25.5" x14ac:dyDescent="0.2">
      <c r="A78" s="97"/>
      <c r="B78" s="97"/>
      <c r="C78" s="97"/>
      <c r="D78" s="51">
        <v>2.09</v>
      </c>
      <c r="E78" s="93" t="s">
        <v>168</v>
      </c>
      <c r="F78" s="52">
        <v>3.09</v>
      </c>
      <c r="G78" s="93" t="s">
        <v>270</v>
      </c>
      <c r="H78" s="97"/>
      <c r="I78" s="97"/>
      <c r="J78" s="97"/>
      <c r="K78" s="97"/>
      <c r="L78" s="97"/>
    </row>
    <row r="79" spans="1:12" x14ac:dyDescent="0.2">
      <c r="A79" s="97"/>
      <c r="B79" s="97"/>
      <c r="C79" s="97"/>
      <c r="D79" s="49">
        <v>2.1</v>
      </c>
      <c r="E79" s="94" t="s">
        <v>169</v>
      </c>
      <c r="F79" s="97"/>
      <c r="G79" s="97"/>
      <c r="H79" s="97"/>
      <c r="I79" s="97"/>
      <c r="J79" s="97"/>
      <c r="K79" s="97"/>
      <c r="L79" s="97"/>
    </row>
    <row r="80" spans="1:12" x14ac:dyDescent="0.2">
      <c r="A80" s="97"/>
      <c r="B80" s="97"/>
      <c r="C80" s="97"/>
      <c r="D80" s="51">
        <v>2.11</v>
      </c>
      <c r="E80" s="93" t="s">
        <v>170</v>
      </c>
      <c r="F80" s="97"/>
      <c r="G80" s="97"/>
      <c r="H80" s="97"/>
      <c r="I80" s="97"/>
      <c r="J80" s="97"/>
      <c r="K80" s="97"/>
      <c r="L80" s="97"/>
    </row>
    <row r="81" spans="1:12" x14ac:dyDescent="0.2">
      <c r="A81" s="97"/>
      <c r="B81" s="97"/>
      <c r="C81" s="97"/>
      <c r="D81" s="49">
        <v>2.12</v>
      </c>
      <c r="E81" s="94" t="s">
        <v>171</v>
      </c>
      <c r="F81" s="97"/>
      <c r="G81" s="97"/>
      <c r="H81" s="97"/>
      <c r="I81" s="97"/>
      <c r="J81" s="97"/>
      <c r="K81" s="97"/>
      <c r="L81" s="97"/>
    </row>
    <row r="82" spans="1:12" x14ac:dyDescent="0.2">
      <c r="A82" s="97"/>
      <c r="B82" s="97"/>
      <c r="C82" s="97"/>
      <c r="D82" s="97"/>
      <c r="E82" s="97"/>
      <c r="F82" s="97"/>
      <c r="G82" s="97"/>
      <c r="H82" s="97"/>
      <c r="I82" s="97"/>
      <c r="J82" s="97"/>
      <c r="K82" s="97"/>
      <c r="L82" s="97"/>
    </row>
    <row r="83" spans="1:12" x14ac:dyDescent="0.2">
      <c r="A83" s="83"/>
      <c r="B83" s="83"/>
      <c r="C83" s="83"/>
      <c r="D83" s="83"/>
      <c r="E83" s="83"/>
      <c r="F83" s="83"/>
      <c r="G83" s="83"/>
      <c r="H83" s="83"/>
      <c r="I83" s="83"/>
      <c r="J83" s="83"/>
      <c r="K83" s="83"/>
      <c r="L83" s="83"/>
    </row>
    <row r="84" spans="1:12" ht="18.75" x14ac:dyDescent="0.2">
      <c r="A84" s="83"/>
      <c r="B84" s="112" t="s">
        <v>261</v>
      </c>
      <c r="C84" s="113"/>
      <c r="D84" s="113"/>
      <c r="E84" s="113"/>
      <c r="F84" s="113"/>
      <c r="G84" s="114"/>
      <c r="H84" s="83"/>
      <c r="I84" s="83"/>
      <c r="J84" s="83"/>
      <c r="K84" s="83"/>
      <c r="L84" s="83"/>
    </row>
    <row r="85" spans="1:12" s="85" customFormat="1" x14ac:dyDescent="0.2">
      <c r="A85" s="82"/>
      <c r="B85" s="87" t="s">
        <v>179</v>
      </c>
      <c r="C85" s="88"/>
      <c r="D85" s="87" t="s">
        <v>282</v>
      </c>
      <c r="E85" s="86"/>
      <c r="F85" s="87" t="s">
        <v>202</v>
      </c>
      <c r="G85" s="88"/>
      <c r="H85" s="82"/>
      <c r="I85" s="82"/>
      <c r="J85" s="82"/>
      <c r="K85" s="82"/>
      <c r="L85" s="82"/>
    </row>
    <row r="86" spans="1:12" x14ac:dyDescent="0.2">
      <c r="A86" s="83"/>
      <c r="B86" s="118" t="s">
        <v>46</v>
      </c>
      <c r="C86" s="119" t="s">
        <v>47</v>
      </c>
      <c r="D86" s="118" t="s">
        <v>46</v>
      </c>
      <c r="E86" s="119" t="s">
        <v>47</v>
      </c>
      <c r="F86" s="118" t="s">
        <v>46</v>
      </c>
      <c r="G86" s="119" t="s">
        <v>47</v>
      </c>
      <c r="H86" s="83"/>
      <c r="I86" s="83"/>
      <c r="J86" s="83"/>
      <c r="K86" s="83"/>
      <c r="L86" s="83"/>
    </row>
    <row r="87" spans="1:12" ht="25.5" x14ac:dyDescent="0.2">
      <c r="A87" s="83"/>
      <c r="B87" s="51">
        <v>1.01</v>
      </c>
      <c r="C87" s="93" t="s">
        <v>268</v>
      </c>
      <c r="D87" s="51">
        <v>2.0099999999999998</v>
      </c>
      <c r="E87" s="93" t="s">
        <v>193</v>
      </c>
      <c r="F87" s="51">
        <v>3.01</v>
      </c>
      <c r="G87" s="93" t="s">
        <v>209</v>
      </c>
      <c r="H87" s="83"/>
      <c r="I87" s="83"/>
      <c r="J87" s="83"/>
      <c r="K87" s="83"/>
      <c r="L87" s="83"/>
    </row>
    <row r="88" spans="1:12" ht="25.5" x14ac:dyDescent="0.2">
      <c r="A88" s="83"/>
      <c r="B88" s="49">
        <v>1.02</v>
      </c>
      <c r="C88" s="94" t="s">
        <v>180</v>
      </c>
      <c r="D88" s="49">
        <v>2.02</v>
      </c>
      <c r="E88" s="94" t="s">
        <v>194</v>
      </c>
      <c r="F88" s="49">
        <v>3.02</v>
      </c>
      <c r="G88" s="94" t="s">
        <v>203</v>
      </c>
      <c r="H88" s="83"/>
      <c r="I88" s="83"/>
      <c r="J88" s="83"/>
      <c r="K88" s="83"/>
      <c r="L88" s="83"/>
    </row>
    <row r="89" spans="1:12" x14ac:dyDescent="0.2">
      <c r="A89" s="83"/>
      <c r="B89" s="51">
        <v>1.03</v>
      </c>
      <c r="C89" s="93" t="s">
        <v>181</v>
      </c>
      <c r="D89" s="51">
        <v>2.0299999999999998</v>
      </c>
      <c r="E89" s="93" t="s">
        <v>195</v>
      </c>
      <c r="F89" s="51">
        <v>3.03</v>
      </c>
      <c r="G89" s="93" t="s">
        <v>204</v>
      </c>
      <c r="H89" s="83"/>
      <c r="I89" s="83"/>
      <c r="J89" s="83"/>
      <c r="K89" s="83"/>
      <c r="L89" s="83"/>
    </row>
    <row r="90" spans="1:12" ht="25.5" x14ac:dyDescent="0.2">
      <c r="A90" s="83"/>
      <c r="B90" s="49">
        <v>1.04</v>
      </c>
      <c r="C90" s="94" t="s">
        <v>182</v>
      </c>
      <c r="D90" s="49">
        <v>2.04</v>
      </c>
      <c r="E90" s="94" t="s">
        <v>196</v>
      </c>
      <c r="F90" s="49">
        <v>3.04</v>
      </c>
      <c r="G90" s="94" t="s">
        <v>210</v>
      </c>
      <c r="H90" s="83"/>
      <c r="I90" s="83"/>
      <c r="J90" s="83"/>
      <c r="K90" s="83"/>
      <c r="L90" s="83"/>
    </row>
    <row r="91" spans="1:12" x14ac:dyDescent="0.2">
      <c r="A91" s="83"/>
      <c r="B91" s="51">
        <v>1.05</v>
      </c>
      <c r="C91" s="93" t="s">
        <v>183</v>
      </c>
      <c r="D91" s="51">
        <v>2.0499999999999998</v>
      </c>
      <c r="E91" s="93" t="s">
        <v>96</v>
      </c>
      <c r="F91" s="51">
        <v>3.05</v>
      </c>
      <c r="G91" s="93" t="s">
        <v>211</v>
      </c>
      <c r="H91" s="83"/>
      <c r="I91" s="83"/>
      <c r="J91" s="83"/>
      <c r="K91" s="83"/>
      <c r="L91" s="83"/>
    </row>
    <row r="92" spans="1:12" x14ac:dyDescent="0.2">
      <c r="A92" s="83"/>
      <c r="B92" s="49">
        <v>1.06</v>
      </c>
      <c r="C92" s="94" t="s">
        <v>184</v>
      </c>
      <c r="D92" s="49">
        <v>2.06</v>
      </c>
      <c r="E92" s="94" t="s">
        <v>197</v>
      </c>
      <c r="F92" s="83"/>
      <c r="G92" s="83"/>
      <c r="H92" s="83"/>
      <c r="I92" s="83"/>
      <c r="J92" s="83"/>
      <c r="K92" s="83"/>
      <c r="L92" s="83"/>
    </row>
    <row r="93" spans="1:12" ht="25.5" x14ac:dyDescent="0.2">
      <c r="A93" s="83"/>
      <c r="B93" s="51">
        <v>1.07</v>
      </c>
      <c r="C93" s="93" t="s">
        <v>185</v>
      </c>
      <c r="D93" s="51">
        <v>2.0699999999999998</v>
      </c>
      <c r="E93" s="93" t="s">
        <v>198</v>
      </c>
      <c r="F93" s="83"/>
      <c r="G93" s="83"/>
      <c r="H93" s="83"/>
      <c r="I93" s="83"/>
      <c r="J93" s="83"/>
      <c r="K93" s="83"/>
      <c r="L93" s="83"/>
    </row>
    <row r="94" spans="1:12" x14ac:dyDescent="0.2">
      <c r="A94" s="83"/>
      <c r="B94" s="49">
        <v>1.08</v>
      </c>
      <c r="C94" s="94" t="s">
        <v>186</v>
      </c>
      <c r="D94" s="49">
        <v>2.08</v>
      </c>
      <c r="E94" s="94" t="s">
        <v>199</v>
      </c>
      <c r="F94" s="83"/>
      <c r="G94" s="83"/>
      <c r="H94" s="83"/>
      <c r="I94" s="83"/>
      <c r="J94" s="83"/>
      <c r="K94" s="83"/>
      <c r="L94" s="83"/>
    </row>
    <row r="95" spans="1:12" x14ac:dyDescent="0.2">
      <c r="A95" s="83"/>
      <c r="B95" s="51">
        <v>1.0900000000000001</v>
      </c>
      <c r="C95" s="93" t="s">
        <v>187</v>
      </c>
      <c r="D95" s="51">
        <v>2.09</v>
      </c>
      <c r="E95" s="93" t="s">
        <v>200</v>
      </c>
      <c r="F95" s="83"/>
      <c r="G95" s="83"/>
      <c r="H95" s="83"/>
      <c r="I95" s="83"/>
      <c r="J95" s="83"/>
      <c r="K95" s="83"/>
      <c r="L95" s="83"/>
    </row>
    <row r="96" spans="1:12" x14ac:dyDescent="0.2">
      <c r="A96" s="83"/>
      <c r="B96" s="49">
        <v>1.1000000000000001</v>
      </c>
      <c r="C96" s="94" t="s">
        <v>188</v>
      </c>
      <c r="D96" s="49">
        <v>2.1</v>
      </c>
      <c r="E96" s="94" t="s">
        <v>201</v>
      </c>
      <c r="F96" s="83"/>
      <c r="G96" s="83"/>
      <c r="H96" s="83"/>
      <c r="I96" s="83"/>
      <c r="J96" s="83"/>
      <c r="K96" s="83"/>
      <c r="L96" s="83"/>
    </row>
    <row r="97" spans="1:12" ht="25.5" x14ac:dyDescent="0.2">
      <c r="A97" s="83"/>
      <c r="B97" s="51">
        <v>1.1100000000000001</v>
      </c>
      <c r="C97" s="93" t="s">
        <v>189</v>
      </c>
      <c r="D97" s="83"/>
      <c r="E97" s="83"/>
      <c r="F97" s="83"/>
      <c r="G97" s="83"/>
      <c r="H97" s="83"/>
      <c r="I97" s="83"/>
      <c r="J97" s="83"/>
      <c r="K97" s="83"/>
      <c r="L97" s="83"/>
    </row>
    <row r="98" spans="1:12" ht="25.5" x14ac:dyDescent="0.2">
      <c r="A98" s="83"/>
      <c r="B98" s="49">
        <v>1.1200000000000001</v>
      </c>
      <c r="C98" s="94" t="s">
        <v>190</v>
      </c>
      <c r="D98" s="83"/>
      <c r="E98" s="83"/>
      <c r="F98" s="83"/>
      <c r="G98" s="83"/>
      <c r="H98" s="83"/>
      <c r="I98" s="83"/>
      <c r="J98" s="83"/>
      <c r="K98" s="83"/>
      <c r="L98" s="83"/>
    </row>
    <row r="99" spans="1:12" ht="25.5" x14ac:dyDescent="0.2">
      <c r="A99" s="83"/>
      <c r="B99" s="51">
        <v>1.1299999999999999</v>
      </c>
      <c r="C99" s="93" t="s">
        <v>191</v>
      </c>
      <c r="D99" s="83"/>
      <c r="E99" s="83"/>
      <c r="F99" s="83"/>
      <c r="G99" s="83"/>
      <c r="H99" s="83"/>
      <c r="I99" s="83"/>
      <c r="J99" s="83"/>
      <c r="K99" s="83"/>
      <c r="L99" s="83"/>
    </row>
    <row r="100" spans="1:12" x14ac:dyDescent="0.2">
      <c r="A100" s="83"/>
      <c r="B100" s="49">
        <v>1.1399999999999999</v>
      </c>
      <c r="C100" s="94" t="s">
        <v>192</v>
      </c>
      <c r="D100" s="83"/>
      <c r="E100" s="83"/>
      <c r="F100" s="83"/>
      <c r="G100" s="83"/>
      <c r="H100" s="83"/>
      <c r="I100" s="83"/>
      <c r="J100" s="83"/>
      <c r="K100" s="83"/>
      <c r="L100" s="83"/>
    </row>
    <row r="101" spans="1:12" x14ac:dyDescent="0.2">
      <c r="A101" s="83"/>
      <c r="B101" s="120"/>
      <c r="C101" s="96"/>
      <c r="D101" s="83"/>
      <c r="E101" s="83"/>
      <c r="F101" s="83"/>
      <c r="G101" s="83"/>
      <c r="H101" s="83"/>
      <c r="I101" s="83"/>
      <c r="J101" s="83"/>
      <c r="K101" s="83"/>
      <c r="L101" s="83"/>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3" tint="0.39997558519241921"/>
  </sheetPr>
  <dimension ref="A1:S134"/>
  <sheetViews>
    <sheetView tabSelected="1" topLeftCell="A2" zoomScaleNormal="100" workbookViewId="0">
      <selection activeCell="K15" sqref="K15"/>
    </sheetView>
  </sheetViews>
  <sheetFormatPr defaultColWidth="0" defaultRowHeight="14.25" zeroHeight="1" x14ac:dyDescent="0.2"/>
  <cols>
    <col min="1" max="1" width="0.8984375" style="72" customWidth="1"/>
    <col min="2" max="2" width="8.09765625" style="9" customWidth="1"/>
    <col min="3" max="3" width="7.09765625" style="9" customWidth="1"/>
    <col min="4" max="4" width="8.796875" style="9" customWidth="1"/>
    <col min="5" max="10" width="3.5" style="9" customWidth="1"/>
    <col min="11" max="11" width="8.8984375" style="9" customWidth="1"/>
    <col min="12" max="12" width="13.3984375" style="9" customWidth="1"/>
    <col min="13" max="13" width="8.796875" style="9" customWidth="1"/>
    <col min="14" max="14" width="10" style="9" customWidth="1"/>
    <col min="15" max="15" width="11.796875" style="9" customWidth="1"/>
    <col min="16" max="16" width="10.3984375" style="9" customWidth="1"/>
    <col min="17" max="17" width="5.296875" style="9" customWidth="1"/>
    <col min="18" max="18" width="0.8984375" style="72" customWidth="1"/>
    <col min="19" max="19" width="0" style="9" hidden="1" customWidth="1"/>
    <col min="20" max="16384" width="8.796875" style="9" hidden="1"/>
  </cols>
  <sheetData>
    <row r="1" spans="1:18" hidden="1" x14ac:dyDescent="0.2">
      <c r="B1" s="72"/>
      <c r="C1" s="72"/>
      <c r="D1" s="72"/>
      <c r="E1" s="72"/>
      <c r="F1" s="72"/>
      <c r="G1" s="72"/>
      <c r="H1" s="72"/>
      <c r="I1" s="72"/>
      <c r="J1" s="72"/>
      <c r="K1" s="72"/>
      <c r="L1" s="72"/>
      <c r="M1" s="72"/>
      <c r="N1" s="72"/>
      <c r="O1" s="72"/>
      <c r="P1" s="72"/>
      <c r="Q1" s="72"/>
    </row>
    <row r="2" spans="1:18" ht="18" customHeight="1" x14ac:dyDescent="0.5">
      <c r="B2" s="72"/>
      <c r="C2" s="72"/>
      <c r="D2" s="73"/>
      <c r="E2" s="73"/>
      <c r="F2" s="73"/>
      <c r="G2" s="73"/>
      <c r="H2" s="73"/>
      <c r="I2" s="73"/>
      <c r="J2" s="73"/>
      <c r="K2" s="73"/>
      <c r="L2" s="73"/>
      <c r="M2" s="73"/>
      <c r="N2" s="73"/>
      <c r="O2" s="72"/>
      <c r="P2" s="74"/>
      <c r="Q2" s="74"/>
    </row>
    <row r="3" spans="1:18" ht="14.25" customHeight="1" x14ac:dyDescent="0.5">
      <c r="B3" s="72"/>
      <c r="C3" s="72"/>
      <c r="D3" s="73"/>
      <c r="E3" s="73"/>
      <c r="F3" s="73"/>
      <c r="G3" s="73"/>
      <c r="H3" s="73"/>
      <c r="I3" s="73"/>
      <c r="J3" s="73"/>
      <c r="K3" s="73"/>
      <c r="L3" s="73"/>
      <c r="M3" s="73"/>
      <c r="N3" s="73"/>
      <c r="O3" s="72"/>
      <c r="P3" s="72"/>
      <c r="Q3" s="72"/>
    </row>
    <row r="4" spans="1:18" x14ac:dyDescent="0.2">
      <c r="B4" s="72"/>
      <c r="C4" s="72"/>
      <c r="D4" s="72"/>
      <c r="E4" s="72"/>
      <c r="F4" s="72"/>
      <c r="G4" s="72"/>
      <c r="H4" s="72"/>
      <c r="I4" s="72"/>
      <c r="J4" s="72"/>
      <c r="K4" s="72"/>
      <c r="L4" s="72"/>
      <c r="M4" s="72"/>
      <c r="N4" s="72"/>
      <c r="O4" s="72"/>
      <c r="P4" s="72"/>
      <c r="Q4" s="72"/>
    </row>
    <row r="5" spans="1:18" x14ac:dyDescent="0.2">
      <c r="B5" s="72"/>
      <c r="C5" s="72"/>
      <c r="D5" s="72"/>
      <c r="E5" s="72"/>
      <c r="F5" s="72"/>
      <c r="G5" s="72"/>
      <c r="H5" s="72"/>
      <c r="I5" s="72"/>
      <c r="J5" s="72"/>
      <c r="K5" s="72"/>
      <c r="L5" s="72"/>
      <c r="M5" s="72"/>
      <c r="N5" s="72"/>
      <c r="O5" s="72"/>
      <c r="P5" s="72"/>
      <c r="Q5" s="72"/>
    </row>
    <row r="6" spans="1:18" ht="15" x14ac:dyDescent="0.25">
      <c r="B6" s="208" t="s">
        <v>0</v>
      </c>
      <c r="C6" s="210"/>
      <c r="D6" s="166"/>
      <c r="E6" s="166"/>
      <c r="F6" s="166"/>
      <c r="G6" s="166"/>
      <c r="H6" s="208" t="s">
        <v>287</v>
      </c>
      <c r="I6" s="209"/>
      <c r="J6" s="210"/>
      <c r="K6" s="139"/>
      <c r="L6" s="206"/>
      <c r="M6" s="207"/>
      <c r="N6" s="75"/>
      <c r="O6" s="75"/>
      <c r="P6" s="75"/>
      <c r="Q6" s="75"/>
    </row>
    <row r="7" spans="1:18" ht="15" x14ac:dyDescent="0.25">
      <c r="B7" s="75"/>
      <c r="C7" s="75"/>
      <c r="D7" s="75"/>
      <c r="E7" s="75"/>
      <c r="F7" s="75"/>
      <c r="G7" s="75"/>
      <c r="H7" s="75"/>
      <c r="I7" s="75"/>
      <c r="J7" s="75"/>
      <c r="K7" s="75"/>
      <c r="L7" s="75"/>
      <c r="M7" s="75"/>
      <c r="N7" s="75"/>
      <c r="O7" s="75"/>
      <c r="P7" s="75"/>
      <c r="Q7" s="75"/>
      <c r="R7" s="76"/>
    </row>
    <row r="8" spans="1:18" ht="15" x14ac:dyDescent="0.25">
      <c r="B8" s="205" t="s">
        <v>283</v>
      </c>
      <c r="C8" s="205"/>
      <c r="D8" s="205"/>
      <c r="E8" s="205"/>
      <c r="F8" s="205"/>
      <c r="G8" s="205"/>
      <c r="H8" s="205"/>
      <c r="I8" s="205"/>
      <c r="J8" s="205"/>
      <c r="K8" s="205"/>
      <c r="L8" s="205"/>
      <c r="M8" s="205"/>
      <c r="N8" s="205"/>
      <c r="O8" s="205"/>
      <c r="P8" s="205"/>
      <c r="Q8" s="205"/>
      <c r="R8" s="10"/>
    </row>
    <row r="9" spans="1:18" ht="15" x14ac:dyDescent="0.25">
      <c r="B9" s="167"/>
      <c r="C9" s="167"/>
      <c r="D9" s="167"/>
      <c r="E9" s="167"/>
      <c r="F9" s="167"/>
      <c r="G9" s="167"/>
      <c r="H9" s="167"/>
      <c r="I9" s="167"/>
      <c r="J9" s="167"/>
      <c r="K9" s="167"/>
      <c r="L9" s="167"/>
      <c r="M9" s="167"/>
      <c r="N9" s="167"/>
      <c r="O9" s="167"/>
      <c r="P9" s="167"/>
      <c r="Q9" s="167"/>
      <c r="R9" s="77"/>
    </row>
    <row r="10" spans="1:18" ht="15" x14ac:dyDescent="0.25">
      <c r="B10" s="167"/>
      <c r="C10" s="167"/>
      <c r="D10" s="167"/>
      <c r="E10" s="167"/>
      <c r="F10" s="167"/>
      <c r="G10" s="167"/>
      <c r="H10" s="167"/>
      <c r="I10" s="167"/>
      <c r="J10" s="167"/>
      <c r="K10" s="167"/>
      <c r="L10" s="167"/>
      <c r="M10" s="167"/>
      <c r="N10" s="167"/>
      <c r="O10" s="167"/>
      <c r="P10" s="167"/>
      <c r="Q10" s="167"/>
      <c r="R10" s="77"/>
    </row>
    <row r="11" spans="1:18" ht="15" x14ac:dyDescent="0.25">
      <c r="B11" s="167"/>
      <c r="C11" s="167"/>
      <c r="D11" s="167"/>
      <c r="E11" s="167"/>
      <c r="F11" s="167"/>
      <c r="G11" s="167"/>
      <c r="H11" s="167"/>
      <c r="I11" s="167"/>
      <c r="J11" s="167"/>
      <c r="K11" s="167"/>
      <c r="L11" s="167"/>
      <c r="M11" s="167"/>
      <c r="N11" s="167"/>
      <c r="O11" s="167"/>
      <c r="P11" s="167"/>
      <c r="Q11" s="167"/>
      <c r="R11" s="77"/>
    </row>
    <row r="12" spans="1:18" ht="14.45" customHeight="1" x14ac:dyDescent="0.25">
      <c r="B12" s="167"/>
      <c r="C12" s="167"/>
      <c r="D12" s="167"/>
      <c r="E12" s="167"/>
      <c r="F12" s="167"/>
      <c r="G12" s="167"/>
      <c r="H12" s="167"/>
      <c r="I12" s="167"/>
      <c r="J12" s="167"/>
      <c r="K12" s="167"/>
      <c r="L12" s="167"/>
      <c r="M12" s="167"/>
      <c r="N12" s="167"/>
      <c r="O12" s="167"/>
      <c r="P12" s="167"/>
      <c r="Q12" s="167"/>
      <c r="R12" s="77"/>
    </row>
    <row r="13" spans="1:18" ht="15" x14ac:dyDescent="0.25">
      <c r="B13" s="77"/>
      <c r="C13" s="77"/>
      <c r="D13" s="77"/>
      <c r="E13" s="77"/>
      <c r="F13" s="77"/>
      <c r="G13" s="77"/>
      <c r="H13" s="77"/>
      <c r="I13" s="77"/>
      <c r="J13" s="77"/>
      <c r="K13" s="77"/>
      <c r="L13" s="77"/>
      <c r="M13" s="77"/>
      <c r="N13" s="77"/>
      <c r="O13" s="77"/>
      <c r="P13" s="75"/>
      <c r="Q13" s="75"/>
      <c r="R13" s="76"/>
    </row>
    <row r="14" spans="1:18" ht="30" x14ac:dyDescent="0.25">
      <c r="B14" s="168" t="s">
        <v>12</v>
      </c>
      <c r="C14" s="168"/>
      <c r="D14" s="142" t="s">
        <v>11</v>
      </c>
      <c r="E14" s="183" t="s">
        <v>295</v>
      </c>
      <c r="F14" s="184"/>
      <c r="G14" s="184"/>
      <c r="H14" s="184"/>
      <c r="I14" s="184"/>
      <c r="J14" s="184"/>
      <c r="K14" s="140" t="s">
        <v>293</v>
      </c>
      <c r="L14" s="184" t="s">
        <v>19</v>
      </c>
      <c r="M14" s="184"/>
      <c r="N14" s="184"/>
      <c r="O14" s="184"/>
      <c r="P14" s="184"/>
      <c r="Q14" s="213"/>
    </row>
    <row r="15" spans="1:18" s="11" customFormat="1" ht="74.099999999999994" customHeight="1" x14ac:dyDescent="0.2">
      <c r="A15" s="78"/>
      <c r="B15" s="134" t="s">
        <v>288</v>
      </c>
      <c r="C15" s="134" t="s">
        <v>289</v>
      </c>
      <c r="D15" s="12" t="s">
        <v>297</v>
      </c>
      <c r="E15" s="169" t="s">
        <v>296</v>
      </c>
      <c r="F15" s="185"/>
      <c r="G15" s="185"/>
      <c r="H15" s="185"/>
      <c r="I15" s="185"/>
      <c r="J15" s="170"/>
      <c r="K15" s="141" t="s">
        <v>294</v>
      </c>
      <c r="L15" s="12" t="s">
        <v>290</v>
      </c>
      <c r="M15" s="13" t="s">
        <v>10</v>
      </c>
      <c r="N15" s="169" t="s">
        <v>26</v>
      </c>
      <c r="O15" s="170"/>
      <c r="P15" s="169" t="s">
        <v>27</v>
      </c>
      <c r="Q15" s="170"/>
      <c r="R15" s="78"/>
    </row>
    <row r="16" spans="1:18" ht="15" x14ac:dyDescent="0.25">
      <c r="B16" s="147"/>
      <c r="C16" s="147"/>
      <c r="D16" s="151"/>
      <c r="E16" s="186"/>
      <c r="F16" s="186"/>
      <c r="G16" s="186"/>
      <c r="H16" s="186"/>
      <c r="I16" s="186"/>
      <c r="J16" s="187"/>
      <c r="K16" s="226"/>
      <c r="L16" s="59"/>
      <c r="M16" s="3"/>
      <c r="N16" s="171"/>
      <c r="O16" s="172"/>
      <c r="P16" s="160"/>
      <c r="Q16" s="161"/>
    </row>
    <row r="17" spans="2:17" ht="15" x14ac:dyDescent="0.25">
      <c r="B17" s="147"/>
      <c r="C17" s="147"/>
      <c r="D17" s="152"/>
      <c r="E17" s="188"/>
      <c r="F17" s="188"/>
      <c r="G17" s="188"/>
      <c r="H17" s="188"/>
      <c r="I17" s="188"/>
      <c r="J17" s="189"/>
      <c r="K17" s="226"/>
      <c r="L17" s="59"/>
      <c r="M17" s="4"/>
      <c r="N17" s="173"/>
      <c r="O17" s="174"/>
      <c r="P17" s="162"/>
      <c r="Q17" s="163"/>
    </row>
    <row r="18" spans="2:17" ht="15" x14ac:dyDescent="0.25">
      <c r="B18" s="147"/>
      <c r="C18" s="147"/>
      <c r="D18" s="152"/>
      <c r="E18" s="188"/>
      <c r="F18" s="188"/>
      <c r="G18" s="188"/>
      <c r="H18" s="188"/>
      <c r="I18" s="188"/>
      <c r="J18" s="189"/>
      <c r="K18" s="226"/>
      <c r="L18" s="59"/>
      <c r="M18" s="4"/>
      <c r="N18" s="173"/>
      <c r="O18" s="174"/>
      <c r="P18" s="162"/>
      <c r="Q18" s="163"/>
    </row>
    <row r="19" spans="2:17" ht="15" x14ac:dyDescent="0.25">
      <c r="B19" s="147"/>
      <c r="C19" s="147"/>
      <c r="D19" s="152"/>
      <c r="E19" s="188"/>
      <c r="F19" s="188"/>
      <c r="G19" s="188"/>
      <c r="H19" s="188"/>
      <c r="I19" s="188"/>
      <c r="J19" s="189"/>
      <c r="K19" s="226"/>
      <c r="L19" s="59"/>
      <c r="M19" s="56"/>
      <c r="N19" s="173"/>
      <c r="O19" s="174"/>
      <c r="P19" s="162"/>
      <c r="Q19" s="163"/>
    </row>
    <row r="20" spans="2:17" ht="15" x14ac:dyDescent="0.25">
      <c r="B20" s="147"/>
      <c r="C20" s="147"/>
      <c r="D20" s="152"/>
      <c r="E20" s="188"/>
      <c r="F20" s="188"/>
      <c r="G20" s="188"/>
      <c r="H20" s="188"/>
      <c r="I20" s="188"/>
      <c r="J20" s="189"/>
      <c r="K20" s="226"/>
      <c r="L20" s="59"/>
      <c r="M20" s="4"/>
      <c r="N20" s="173"/>
      <c r="O20" s="174"/>
      <c r="P20" s="162"/>
      <c r="Q20" s="163"/>
    </row>
    <row r="21" spans="2:17" ht="15" x14ac:dyDescent="0.25">
      <c r="B21" s="147"/>
      <c r="C21" s="147"/>
      <c r="D21" s="152"/>
      <c r="E21" s="188"/>
      <c r="F21" s="188"/>
      <c r="G21" s="188"/>
      <c r="H21" s="188"/>
      <c r="I21" s="188"/>
      <c r="J21" s="189"/>
      <c r="K21" s="226"/>
      <c r="L21" s="59"/>
      <c r="M21" s="4"/>
      <c r="N21" s="173"/>
      <c r="O21" s="174"/>
      <c r="P21" s="162"/>
      <c r="Q21" s="163"/>
    </row>
    <row r="22" spans="2:17" ht="15" x14ac:dyDescent="0.25">
      <c r="B22" s="147"/>
      <c r="C22" s="147"/>
      <c r="D22" s="153"/>
      <c r="E22" s="190"/>
      <c r="F22" s="190"/>
      <c r="G22" s="190"/>
      <c r="H22" s="190"/>
      <c r="I22" s="190"/>
      <c r="J22" s="191"/>
      <c r="K22" s="226"/>
      <c r="L22" s="60"/>
      <c r="M22" s="5"/>
      <c r="N22" s="175"/>
      <c r="O22" s="176"/>
      <c r="P22" s="164"/>
      <c r="Q22" s="165"/>
    </row>
    <row r="23" spans="2:17" ht="15" x14ac:dyDescent="0.25">
      <c r="B23" s="143"/>
      <c r="C23" s="143"/>
      <c r="D23" s="144"/>
      <c r="E23" s="214"/>
      <c r="F23" s="214"/>
      <c r="G23" s="214"/>
      <c r="H23" s="214"/>
      <c r="I23" s="214"/>
      <c r="J23" s="215"/>
      <c r="K23" s="227"/>
      <c r="L23" s="61"/>
      <c r="M23" s="6"/>
      <c r="N23" s="177"/>
      <c r="O23" s="178"/>
      <c r="P23" s="154"/>
      <c r="Q23" s="155"/>
    </row>
    <row r="24" spans="2:17" ht="15" x14ac:dyDescent="0.25">
      <c r="B24" s="143"/>
      <c r="C24" s="143"/>
      <c r="D24" s="145"/>
      <c r="E24" s="216"/>
      <c r="F24" s="216"/>
      <c r="G24" s="216"/>
      <c r="H24" s="216"/>
      <c r="I24" s="216"/>
      <c r="J24" s="217"/>
      <c r="K24" s="227"/>
      <c r="L24" s="62"/>
      <c r="M24" s="7"/>
      <c r="N24" s="179"/>
      <c r="O24" s="180"/>
      <c r="P24" s="156"/>
      <c r="Q24" s="157"/>
    </row>
    <row r="25" spans="2:17" ht="15" x14ac:dyDescent="0.25">
      <c r="B25" s="143"/>
      <c r="C25" s="143"/>
      <c r="D25" s="145"/>
      <c r="E25" s="216"/>
      <c r="F25" s="216"/>
      <c r="G25" s="216"/>
      <c r="H25" s="216"/>
      <c r="I25" s="216"/>
      <c r="J25" s="217"/>
      <c r="K25" s="227"/>
      <c r="L25" s="62"/>
      <c r="M25" s="7"/>
      <c r="N25" s="179"/>
      <c r="O25" s="180"/>
      <c r="P25" s="156"/>
      <c r="Q25" s="157"/>
    </row>
    <row r="26" spans="2:17" ht="15" x14ac:dyDescent="0.25">
      <c r="B26" s="143"/>
      <c r="C26" s="143"/>
      <c r="D26" s="145"/>
      <c r="E26" s="216"/>
      <c r="F26" s="216"/>
      <c r="G26" s="216"/>
      <c r="H26" s="216"/>
      <c r="I26" s="216"/>
      <c r="J26" s="217"/>
      <c r="K26" s="227"/>
      <c r="L26" s="62"/>
      <c r="M26" s="7"/>
      <c r="N26" s="179"/>
      <c r="O26" s="180"/>
      <c r="P26" s="156"/>
      <c r="Q26" s="157"/>
    </row>
    <row r="27" spans="2:17" ht="15" x14ac:dyDescent="0.25">
      <c r="B27" s="143"/>
      <c r="C27" s="143"/>
      <c r="D27" s="145"/>
      <c r="E27" s="216"/>
      <c r="F27" s="216"/>
      <c r="G27" s="216"/>
      <c r="H27" s="216"/>
      <c r="I27" s="216"/>
      <c r="J27" s="217"/>
      <c r="K27" s="227"/>
      <c r="L27" s="62"/>
      <c r="M27" s="54"/>
      <c r="N27" s="179"/>
      <c r="O27" s="180"/>
      <c r="P27" s="156"/>
      <c r="Q27" s="157"/>
    </row>
    <row r="28" spans="2:17" ht="15" x14ac:dyDescent="0.25">
      <c r="B28" s="143"/>
      <c r="C28" s="143"/>
      <c r="D28" s="145"/>
      <c r="E28" s="216"/>
      <c r="F28" s="216"/>
      <c r="G28" s="216"/>
      <c r="H28" s="216"/>
      <c r="I28" s="216"/>
      <c r="J28" s="217"/>
      <c r="K28" s="227"/>
      <c r="L28" s="62"/>
      <c r="M28" s="7"/>
      <c r="N28" s="179"/>
      <c r="O28" s="180"/>
      <c r="P28" s="156"/>
      <c r="Q28" s="157"/>
    </row>
    <row r="29" spans="2:17" ht="15.6" customHeight="1" x14ac:dyDescent="0.25">
      <c r="B29" s="143"/>
      <c r="C29" s="143"/>
      <c r="D29" s="146"/>
      <c r="E29" s="218"/>
      <c r="F29" s="218"/>
      <c r="G29" s="218"/>
      <c r="H29" s="218"/>
      <c r="I29" s="218"/>
      <c r="J29" s="219"/>
      <c r="K29" s="227"/>
      <c r="L29" s="63"/>
      <c r="M29" s="8"/>
      <c r="N29" s="181"/>
      <c r="O29" s="182"/>
      <c r="P29" s="158"/>
      <c r="Q29" s="159"/>
    </row>
    <row r="30" spans="2:17" ht="15" x14ac:dyDescent="0.25">
      <c r="B30" s="147"/>
      <c r="C30" s="147"/>
      <c r="D30" s="151"/>
      <c r="E30" s="220"/>
      <c r="F30" s="186"/>
      <c r="G30" s="186"/>
      <c r="H30" s="186"/>
      <c r="I30" s="186"/>
      <c r="J30" s="187"/>
      <c r="K30" s="226"/>
      <c r="L30" s="59"/>
      <c r="M30" s="3"/>
      <c r="N30" s="171"/>
      <c r="O30" s="172"/>
      <c r="P30" s="160"/>
      <c r="Q30" s="161"/>
    </row>
    <row r="31" spans="2:17" ht="15" x14ac:dyDescent="0.25">
      <c r="B31" s="147"/>
      <c r="C31" s="147"/>
      <c r="D31" s="152"/>
      <c r="E31" s="221"/>
      <c r="F31" s="188"/>
      <c r="G31" s="188"/>
      <c r="H31" s="188"/>
      <c r="I31" s="188"/>
      <c r="J31" s="189"/>
      <c r="K31" s="226"/>
      <c r="L31" s="59"/>
      <c r="M31" s="4"/>
      <c r="N31" s="173"/>
      <c r="O31" s="174"/>
      <c r="P31" s="162"/>
      <c r="Q31" s="163"/>
    </row>
    <row r="32" spans="2:17" ht="15" x14ac:dyDescent="0.25">
      <c r="B32" s="147"/>
      <c r="C32" s="147"/>
      <c r="D32" s="152"/>
      <c r="E32" s="221"/>
      <c r="F32" s="188"/>
      <c r="G32" s="188"/>
      <c r="H32" s="188"/>
      <c r="I32" s="188"/>
      <c r="J32" s="189"/>
      <c r="K32" s="226"/>
      <c r="L32" s="59"/>
      <c r="M32" s="56"/>
      <c r="N32" s="173"/>
      <c r="O32" s="174"/>
      <c r="P32" s="162"/>
      <c r="Q32" s="163"/>
    </row>
    <row r="33" spans="2:17" ht="15" x14ac:dyDescent="0.25">
      <c r="B33" s="147"/>
      <c r="C33" s="147"/>
      <c r="D33" s="152"/>
      <c r="E33" s="221"/>
      <c r="F33" s="188"/>
      <c r="G33" s="188"/>
      <c r="H33" s="188"/>
      <c r="I33" s="188"/>
      <c r="J33" s="189"/>
      <c r="K33" s="226"/>
      <c r="L33" s="59"/>
      <c r="M33" s="4"/>
      <c r="N33" s="173"/>
      <c r="O33" s="174"/>
      <c r="P33" s="162"/>
      <c r="Q33" s="163"/>
    </row>
    <row r="34" spans="2:17" ht="15" x14ac:dyDescent="0.25">
      <c r="B34" s="147"/>
      <c r="C34" s="147"/>
      <c r="D34" s="152"/>
      <c r="E34" s="221"/>
      <c r="F34" s="188"/>
      <c r="G34" s="188"/>
      <c r="H34" s="188"/>
      <c r="I34" s="188"/>
      <c r="J34" s="189"/>
      <c r="K34" s="226"/>
      <c r="L34" s="59"/>
      <c r="M34" s="4"/>
      <c r="N34" s="173"/>
      <c r="O34" s="174"/>
      <c r="P34" s="162"/>
      <c r="Q34" s="163"/>
    </row>
    <row r="35" spans="2:17" ht="15" x14ac:dyDescent="0.25">
      <c r="B35" s="147"/>
      <c r="C35" s="147"/>
      <c r="D35" s="152"/>
      <c r="E35" s="221"/>
      <c r="F35" s="188"/>
      <c r="G35" s="188"/>
      <c r="H35" s="188"/>
      <c r="I35" s="188"/>
      <c r="J35" s="189"/>
      <c r="K35" s="226"/>
      <c r="L35" s="59"/>
      <c r="M35" s="4"/>
      <c r="N35" s="173"/>
      <c r="O35" s="174"/>
      <c r="P35" s="162"/>
      <c r="Q35" s="163"/>
    </row>
    <row r="36" spans="2:17" ht="15" x14ac:dyDescent="0.25">
      <c r="B36" s="147"/>
      <c r="C36" s="147"/>
      <c r="D36" s="153"/>
      <c r="E36" s="222"/>
      <c r="F36" s="190"/>
      <c r="G36" s="190"/>
      <c r="H36" s="190"/>
      <c r="I36" s="190"/>
      <c r="J36" s="191"/>
      <c r="K36" s="226"/>
      <c r="L36" s="60"/>
      <c r="M36" s="5"/>
      <c r="N36" s="175"/>
      <c r="O36" s="176"/>
      <c r="P36" s="164"/>
      <c r="Q36" s="165"/>
    </row>
    <row r="37" spans="2:17" ht="15" x14ac:dyDescent="0.25">
      <c r="B37" s="143"/>
      <c r="C37" s="143"/>
      <c r="D37" s="144"/>
      <c r="E37" s="223"/>
      <c r="F37" s="214"/>
      <c r="G37" s="214"/>
      <c r="H37" s="214"/>
      <c r="I37" s="214"/>
      <c r="J37" s="215"/>
      <c r="K37" s="227"/>
      <c r="L37" s="61"/>
      <c r="M37" s="6"/>
      <c r="N37" s="177"/>
      <c r="O37" s="178"/>
      <c r="P37" s="154"/>
      <c r="Q37" s="155"/>
    </row>
    <row r="38" spans="2:17" ht="15" x14ac:dyDescent="0.25">
      <c r="B38" s="143"/>
      <c r="C38" s="143"/>
      <c r="D38" s="145"/>
      <c r="E38" s="224"/>
      <c r="F38" s="216"/>
      <c r="G38" s="216"/>
      <c r="H38" s="216"/>
      <c r="I38" s="216"/>
      <c r="J38" s="217"/>
      <c r="K38" s="227"/>
      <c r="L38" s="62"/>
      <c r="M38" s="7"/>
      <c r="N38" s="179"/>
      <c r="O38" s="180"/>
      <c r="P38" s="156"/>
      <c r="Q38" s="157"/>
    </row>
    <row r="39" spans="2:17" ht="15" x14ac:dyDescent="0.25">
      <c r="B39" s="143"/>
      <c r="C39" s="143"/>
      <c r="D39" s="145"/>
      <c r="E39" s="224"/>
      <c r="F39" s="216"/>
      <c r="G39" s="216"/>
      <c r="H39" s="216"/>
      <c r="I39" s="216"/>
      <c r="J39" s="217"/>
      <c r="K39" s="227"/>
      <c r="L39" s="62"/>
      <c r="M39" s="54"/>
      <c r="N39" s="179"/>
      <c r="O39" s="180"/>
      <c r="P39" s="156"/>
      <c r="Q39" s="157"/>
    </row>
    <row r="40" spans="2:17" ht="15" x14ac:dyDescent="0.25">
      <c r="B40" s="143"/>
      <c r="C40" s="143"/>
      <c r="D40" s="145"/>
      <c r="E40" s="224"/>
      <c r="F40" s="216"/>
      <c r="G40" s="216"/>
      <c r="H40" s="216"/>
      <c r="I40" s="216"/>
      <c r="J40" s="217"/>
      <c r="K40" s="227"/>
      <c r="L40" s="62"/>
      <c r="M40" s="7"/>
      <c r="N40" s="179"/>
      <c r="O40" s="180"/>
      <c r="P40" s="156"/>
      <c r="Q40" s="157"/>
    </row>
    <row r="41" spans="2:17" ht="15" x14ac:dyDescent="0.25">
      <c r="B41" s="143"/>
      <c r="C41" s="143"/>
      <c r="D41" s="145"/>
      <c r="E41" s="224"/>
      <c r="F41" s="216"/>
      <c r="G41" s="216"/>
      <c r="H41" s="216"/>
      <c r="I41" s="216"/>
      <c r="J41" s="217"/>
      <c r="K41" s="227"/>
      <c r="L41" s="62"/>
      <c r="M41" s="7"/>
      <c r="N41" s="179"/>
      <c r="O41" s="180"/>
      <c r="P41" s="156"/>
      <c r="Q41" s="157"/>
    </row>
    <row r="42" spans="2:17" ht="15" x14ac:dyDescent="0.25">
      <c r="B42" s="143"/>
      <c r="C42" s="143"/>
      <c r="D42" s="145"/>
      <c r="E42" s="224"/>
      <c r="F42" s="216"/>
      <c r="G42" s="216"/>
      <c r="H42" s="216"/>
      <c r="I42" s="216"/>
      <c r="J42" s="217"/>
      <c r="K42" s="227"/>
      <c r="L42" s="62"/>
      <c r="M42" s="7"/>
      <c r="N42" s="179"/>
      <c r="O42" s="180"/>
      <c r="P42" s="156"/>
      <c r="Q42" s="157"/>
    </row>
    <row r="43" spans="2:17" ht="15" x14ac:dyDescent="0.25">
      <c r="B43" s="143"/>
      <c r="C43" s="143"/>
      <c r="D43" s="146"/>
      <c r="E43" s="225"/>
      <c r="F43" s="218"/>
      <c r="G43" s="218"/>
      <c r="H43" s="218"/>
      <c r="I43" s="218"/>
      <c r="J43" s="219"/>
      <c r="K43" s="227"/>
      <c r="L43" s="63"/>
      <c r="M43" s="8"/>
      <c r="N43" s="181"/>
      <c r="O43" s="182"/>
      <c r="P43" s="158"/>
      <c r="Q43" s="159"/>
    </row>
    <row r="44" spans="2:17" ht="15" x14ac:dyDescent="0.25">
      <c r="B44" s="147"/>
      <c r="C44" s="147"/>
      <c r="D44" s="151"/>
      <c r="E44" s="220"/>
      <c r="F44" s="186"/>
      <c r="G44" s="186"/>
      <c r="H44" s="186"/>
      <c r="I44" s="186"/>
      <c r="J44" s="187"/>
      <c r="K44" s="226"/>
      <c r="L44" s="59"/>
      <c r="M44" s="3"/>
      <c r="N44" s="171"/>
      <c r="O44" s="172"/>
      <c r="P44" s="160"/>
      <c r="Q44" s="161"/>
    </row>
    <row r="45" spans="2:17" ht="15" x14ac:dyDescent="0.25">
      <c r="B45" s="147"/>
      <c r="C45" s="147"/>
      <c r="D45" s="152"/>
      <c r="E45" s="221"/>
      <c r="F45" s="188"/>
      <c r="G45" s="188"/>
      <c r="H45" s="188"/>
      <c r="I45" s="188"/>
      <c r="J45" s="189"/>
      <c r="K45" s="226"/>
      <c r="L45" s="59"/>
      <c r="M45" s="4"/>
      <c r="N45" s="173"/>
      <c r="O45" s="174"/>
      <c r="P45" s="162"/>
      <c r="Q45" s="163"/>
    </row>
    <row r="46" spans="2:17" ht="15" x14ac:dyDescent="0.25">
      <c r="B46" s="147"/>
      <c r="C46" s="147"/>
      <c r="D46" s="152"/>
      <c r="E46" s="221"/>
      <c r="F46" s="188"/>
      <c r="G46" s="188"/>
      <c r="H46" s="188"/>
      <c r="I46" s="188"/>
      <c r="J46" s="189"/>
      <c r="K46" s="226"/>
      <c r="L46" s="59"/>
      <c r="M46" s="56"/>
      <c r="N46" s="173"/>
      <c r="O46" s="174"/>
      <c r="P46" s="162"/>
      <c r="Q46" s="163"/>
    </row>
    <row r="47" spans="2:17" ht="15" x14ac:dyDescent="0.25">
      <c r="B47" s="147"/>
      <c r="C47" s="147"/>
      <c r="D47" s="152"/>
      <c r="E47" s="221"/>
      <c r="F47" s="188"/>
      <c r="G47" s="188"/>
      <c r="H47" s="188"/>
      <c r="I47" s="188"/>
      <c r="J47" s="189"/>
      <c r="K47" s="226"/>
      <c r="L47" s="59"/>
      <c r="M47" s="4"/>
      <c r="N47" s="173"/>
      <c r="O47" s="174"/>
      <c r="P47" s="162"/>
      <c r="Q47" s="163"/>
    </row>
    <row r="48" spans="2:17" ht="15" x14ac:dyDescent="0.25">
      <c r="B48" s="147"/>
      <c r="C48" s="147"/>
      <c r="D48" s="152"/>
      <c r="E48" s="221"/>
      <c r="F48" s="188"/>
      <c r="G48" s="188"/>
      <c r="H48" s="188"/>
      <c r="I48" s="188"/>
      <c r="J48" s="189"/>
      <c r="K48" s="226"/>
      <c r="L48" s="59"/>
      <c r="M48" s="4"/>
      <c r="N48" s="173"/>
      <c r="O48" s="174"/>
      <c r="P48" s="162"/>
      <c r="Q48" s="163"/>
    </row>
    <row r="49" spans="2:17" ht="15" x14ac:dyDescent="0.25">
      <c r="B49" s="147"/>
      <c r="C49" s="147"/>
      <c r="D49" s="152"/>
      <c r="E49" s="221"/>
      <c r="F49" s="188"/>
      <c r="G49" s="188"/>
      <c r="H49" s="188"/>
      <c r="I49" s="188"/>
      <c r="J49" s="189"/>
      <c r="K49" s="226"/>
      <c r="L49" s="59"/>
      <c r="M49" s="4"/>
      <c r="N49" s="173"/>
      <c r="O49" s="174"/>
      <c r="P49" s="162"/>
      <c r="Q49" s="163"/>
    </row>
    <row r="50" spans="2:17" ht="15" x14ac:dyDescent="0.25">
      <c r="B50" s="147"/>
      <c r="C50" s="147"/>
      <c r="D50" s="153"/>
      <c r="E50" s="222"/>
      <c r="F50" s="190"/>
      <c r="G50" s="190"/>
      <c r="H50" s="190"/>
      <c r="I50" s="190"/>
      <c r="J50" s="191"/>
      <c r="K50" s="226"/>
      <c r="L50" s="60"/>
      <c r="M50" s="5"/>
      <c r="N50" s="175"/>
      <c r="O50" s="176"/>
      <c r="P50" s="164"/>
      <c r="Q50" s="165"/>
    </row>
    <row r="51" spans="2:17" ht="15" x14ac:dyDescent="0.25">
      <c r="B51" s="143"/>
      <c r="C51" s="143"/>
      <c r="D51" s="144"/>
      <c r="E51" s="223"/>
      <c r="F51" s="214"/>
      <c r="G51" s="214"/>
      <c r="H51" s="214"/>
      <c r="I51" s="214"/>
      <c r="J51" s="215"/>
      <c r="K51" s="227"/>
      <c r="L51" s="61"/>
      <c r="M51" s="6"/>
      <c r="N51" s="177"/>
      <c r="O51" s="178"/>
      <c r="P51" s="154"/>
      <c r="Q51" s="155"/>
    </row>
    <row r="52" spans="2:17" ht="15" x14ac:dyDescent="0.25">
      <c r="B52" s="143"/>
      <c r="C52" s="143"/>
      <c r="D52" s="145"/>
      <c r="E52" s="224"/>
      <c r="F52" s="216"/>
      <c r="G52" s="216"/>
      <c r="H52" s="216"/>
      <c r="I52" s="216"/>
      <c r="J52" s="217"/>
      <c r="K52" s="227"/>
      <c r="L52" s="62"/>
      <c r="M52" s="7"/>
      <c r="N52" s="179"/>
      <c r="O52" s="180"/>
      <c r="P52" s="156"/>
      <c r="Q52" s="157"/>
    </row>
    <row r="53" spans="2:17" ht="15" x14ac:dyDescent="0.25">
      <c r="B53" s="143"/>
      <c r="C53" s="143"/>
      <c r="D53" s="145"/>
      <c r="E53" s="224"/>
      <c r="F53" s="216"/>
      <c r="G53" s="216"/>
      <c r="H53" s="216"/>
      <c r="I53" s="216"/>
      <c r="J53" s="217"/>
      <c r="K53" s="227"/>
      <c r="L53" s="62"/>
      <c r="M53" s="54"/>
      <c r="N53" s="179"/>
      <c r="O53" s="180"/>
      <c r="P53" s="156"/>
      <c r="Q53" s="157"/>
    </row>
    <row r="54" spans="2:17" ht="15" x14ac:dyDescent="0.25">
      <c r="B54" s="143"/>
      <c r="C54" s="143"/>
      <c r="D54" s="145"/>
      <c r="E54" s="224"/>
      <c r="F54" s="216"/>
      <c r="G54" s="216"/>
      <c r="H54" s="216"/>
      <c r="I54" s="216"/>
      <c r="J54" s="217"/>
      <c r="K54" s="227"/>
      <c r="L54" s="62"/>
      <c r="M54" s="7"/>
      <c r="N54" s="179"/>
      <c r="O54" s="180"/>
      <c r="P54" s="156"/>
      <c r="Q54" s="157"/>
    </row>
    <row r="55" spans="2:17" ht="15" x14ac:dyDescent="0.25">
      <c r="B55" s="143"/>
      <c r="C55" s="143"/>
      <c r="D55" s="145"/>
      <c r="E55" s="224"/>
      <c r="F55" s="216"/>
      <c r="G55" s="216"/>
      <c r="H55" s="216"/>
      <c r="I55" s="216"/>
      <c r="J55" s="217"/>
      <c r="K55" s="227"/>
      <c r="L55" s="62"/>
      <c r="M55" s="7"/>
      <c r="N55" s="179"/>
      <c r="O55" s="180"/>
      <c r="P55" s="156"/>
      <c r="Q55" s="157"/>
    </row>
    <row r="56" spans="2:17" ht="15" x14ac:dyDescent="0.25">
      <c r="B56" s="143"/>
      <c r="C56" s="143"/>
      <c r="D56" s="145"/>
      <c r="E56" s="224"/>
      <c r="F56" s="216"/>
      <c r="G56" s="216"/>
      <c r="H56" s="216"/>
      <c r="I56" s="216"/>
      <c r="J56" s="217"/>
      <c r="K56" s="227"/>
      <c r="L56" s="62"/>
      <c r="M56" s="7"/>
      <c r="N56" s="179"/>
      <c r="O56" s="180"/>
      <c r="P56" s="156"/>
      <c r="Q56" s="157"/>
    </row>
    <row r="57" spans="2:17" ht="15" x14ac:dyDescent="0.25">
      <c r="B57" s="143"/>
      <c r="C57" s="143"/>
      <c r="D57" s="146"/>
      <c r="E57" s="225"/>
      <c r="F57" s="218"/>
      <c r="G57" s="218"/>
      <c r="H57" s="218"/>
      <c r="I57" s="218"/>
      <c r="J57" s="219"/>
      <c r="K57" s="227"/>
      <c r="L57" s="63"/>
      <c r="M57" s="8"/>
      <c r="N57" s="181"/>
      <c r="O57" s="182"/>
      <c r="P57" s="158"/>
      <c r="Q57" s="159"/>
    </row>
    <row r="58" spans="2:17" ht="15" x14ac:dyDescent="0.25">
      <c r="B58" s="147"/>
      <c r="C58" s="147"/>
      <c r="D58" s="151"/>
      <c r="E58" s="220"/>
      <c r="F58" s="186"/>
      <c r="G58" s="186"/>
      <c r="H58" s="186"/>
      <c r="I58" s="186"/>
      <c r="J58" s="187"/>
      <c r="K58" s="226"/>
      <c r="L58" s="59"/>
      <c r="M58" s="3"/>
      <c r="N58" s="171"/>
      <c r="O58" s="172"/>
      <c r="P58" s="160"/>
      <c r="Q58" s="161"/>
    </row>
    <row r="59" spans="2:17" ht="15" x14ac:dyDescent="0.25">
      <c r="B59" s="147"/>
      <c r="C59" s="147"/>
      <c r="D59" s="152"/>
      <c r="E59" s="221"/>
      <c r="F59" s="188"/>
      <c r="G59" s="188"/>
      <c r="H59" s="188"/>
      <c r="I59" s="188"/>
      <c r="J59" s="189"/>
      <c r="K59" s="226"/>
      <c r="L59" s="59"/>
      <c r="M59" s="4"/>
      <c r="N59" s="173"/>
      <c r="O59" s="174"/>
      <c r="P59" s="162"/>
      <c r="Q59" s="163"/>
    </row>
    <row r="60" spans="2:17" ht="15" x14ac:dyDescent="0.25">
      <c r="B60" s="147"/>
      <c r="C60" s="147"/>
      <c r="D60" s="152"/>
      <c r="E60" s="221"/>
      <c r="F60" s="188"/>
      <c r="G60" s="188"/>
      <c r="H60" s="188"/>
      <c r="I60" s="188"/>
      <c r="J60" s="189"/>
      <c r="K60" s="226"/>
      <c r="L60" s="59"/>
      <c r="M60" s="56"/>
      <c r="N60" s="173"/>
      <c r="O60" s="174"/>
      <c r="P60" s="162"/>
      <c r="Q60" s="163"/>
    </row>
    <row r="61" spans="2:17" ht="15" x14ac:dyDescent="0.25">
      <c r="B61" s="147"/>
      <c r="C61" s="147"/>
      <c r="D61" s="152"/>
      <c r="E61" s="221"/>
      <c r="F61" s="188"/>
      <c r="G61" s="188"/>
      <c r="H61" s="188"/>
      <c r="I61" s="188"/>
      <c r="J61" s="189"/>
      <c r="K61" s="226"/>
      <c r="L61" s="59"/>
      <c r="M61" s="4"/>
      <c r="N61" s="173"/>
      <c r="O61" s="174"/>
      <c r="P61" s="162"/>
      <c r="Q61" s="163"/>
    </row>
    <row r="62" spans="2:17" ht="15" x14ac:dyDescent="0.25">
      <c r="B62" s="147"/>
      <c r="C62" s="147"/>
      <c r="D62" s="152"/>
      <c r="E62" s="221"/>
      <c r="F62" s="188"/>
      <c r="G62" s="188"/>
      <c r="H62" s="188"/>
      <c r="I62" s="188"/>
      <c r="J62" s="189"/>
      <c r="K62" s="226"/>
      <c r="L62" s="59"/>
      <c r="M62" s="4"/>
      <c r="N62" s="173"/>
      <c r="O62" s="174"/>
      <c r="P62" s="162"/>
      <c r="Q62" s="163"/>
    </row>
    <row r="63" spans="2:17" ht="15" x14ac:dyDescent="0.25">
      <c r="B63" s="147"/>
      <c r="C63" s="147"/>
      <c r="D63" s="152"/>
      <c r="E63" s="221"/>
      <c r="F63" s="188"/>
      <c r="G63" s="188"/>
      <c r="H63" s="188"/>
      <c r="I63" s="188"/>
      <c r="J63" s="189"/>
      <c r="K63" s="226"/>
      <c r="L63" s="59"/>
      <c r="M63" s="4"/>
      <c r="N63" s="173"/>
      <c r="O63" s="174"/>
      <c r="P63" s="162"/>
      <c r="Q63" s="163"/>
    </row>
    <row r="64" spans="2:17" ht="15" x14ac:dyDescent="0.25">
      <c r="B64" s="147"/>
      <c r="C64" s="147"/>
      <c r="D64" s="153"/>
      <c r="E64" s="222"/>
      <c r="F64" s="190"/>
      <c r="G64" s="190"/>
      <c r="H64" s="190"/>
      <c r="I64" s="190"/>
      <c r="J64" s="191"/>
      <c r="K64" s="226"/>
      <c r="L64" s="60"/>
      <c r="M64" s="5"/>
      <c r="N64" s="175"/>
      <c r="O64" s="176"/>
      <c r="P64" s="164"/>
      <c r="Q64" s="165"/>
    </row>
    <row r="65" spans="2:17" ht="15" x14ac:dyDescent="0.25">
      <c r="B65" s="143"/>
      <c r="C65" s="143"/>
      <c r="D65" s="144"/>
      <c r="E65" s="223"/>
      <c r="F65" s="214"/>
      <c r="G65" s="214"/>
      <c r="H65" s="214"/>
      <c r="I65" s="214"/>
      <c r="J65" s="215"/>
      <c r="K65" s="227"/>
      <c r="L65" s="61"/>
      <c r="M65" s="6"/>
      <c r="N65" s="177"/>
      <c r="O65" s="178"/>
      <c r="P65" s="154"/>
      <c r="Q65" s="155"/>
    </row>
    <row r="66" spans="2:17" ht="15" x14ac:dyDescent="0.25">
      <c r="B66" s="143"/>
      <c r="C66" s="143"/>
      <c r="D66" s="145"/>
      <c r="E66" s="224"/>
      <c r="F66" s="216"/>
      <c r="G66" s="216"/>
      <c r="H66" s="216"/>
      <c r="I66" s="216"/>
      <c r="J66" s="217"/>
      <c r="K66" s="227"/>
      <c r="L66" s="62"/>
      <c r="M66" s="7"/>
      <c r="N66" s="179"/>
      <c r="O66" s="180"/>
      <c r="P66" s="156"/>
      <c r="Q66" s="157"/>
    </row>
    <row r="67" spans="2:17" ht="15" x14ac:dyDescent="0.25">
      <c r="B67" s="143"/>
      <c r="C67" s="143"/>
      <c r="D67" s="145"/>
      <c r="E67" s="224"/>
      <c r="F67" s="216"/>
      <c r="G67" s="216"/>
      <c r="H67" s="216"/>
      <c r="I67" s="216"/>
      <c r="J67" s="217"/>
      <c r="K67" s="227"/>
      <c r="L67" s="62"/>
      <c r="M67" s="54"/>
      <c r="N67" s="179"/>
      <c r="O67" s="180"/>
      <c r="P67" s="156"/>
      <c r="Q67" s="157"/>
    </row>
    <row r="68" spans="2:17" ht="15" x14ac:dyDescent="0.25">
      <c r="B68" s="143"/>
      <c r="C68" s="143"/>
      <c r="D68" s="145"/>
      <c r="E68" s="224"/>
      <c r="F68" s="216"/>
      <c r="G68" s="216"/>
      <c r="H68" s="216"/>
      <c r="I68" s="216"/>
      <c r="J68" s="217"/>
      <c r="K68" s="227"/>
      <c r="L68" s="62"/>
      <c r="M68" s="7"/>
      <c r="N68" s="179"/>
      <c r="O68" s="180"/>
      <c r="P68" s="156"/>
      <c r="Q68" s="157"/>
    </row>
    <row r="69" spans="2:17" ht="15" x14ac:dyDescent="0.25">
      <c r="B69" s="143"/>
      <c r="C69" s="143"/>
      <c r="D69" s="145"/>
      <c r="E69" s="224"/>
      <c r="F69" s="216"/>
      <c r="G69" s="216"/>
      <c r="H69" s="216"/>
      <c r="I69" s="216"/>
      <c r="J69" s="217"/>
      <c r="K69" s="227"/>
      <c r="L69" s="62"/>
      <c r="M69" s="7"/>
      <c r="N69" s="179"/>
      <c r="O69" s="180"/>
      <c r="P69" s="156"/>
      <c r="Q69" s="157"/>
    </row>
    <row r="70" spans="2:17" ht="15" x14ac:dyDescent="0.25">
      <c r="B70" s="143"/>
      <c r="C70" s="143"/>
      <c r="D70" s="145"/>
      <c r="E70" s="224"/>
      <c r="F70" s="216"/>
      <c r="G70" s="216"/>
      <c r="H70" s="216"/>
      <c r="I70" s="216"/>
      <c r="J70" s="217"/>
      <c r="K70" s="227"/>
      <c r="L70" s="62"/>
      <c r="M70" s="7"/>
      <c r="N70" s="179"/>
      <c r="O70" s="180"/>
      <c r="P70" s="156"/>
      <c r="Q70" s="157"/>
    </row>
    <row r="71" spans="2:17" ht="15" x14ac:dyDescent="0.25">
      <c r="B71" s="143"/>
      <c r="C71" s="143"/>
      <c r="D71" s="146"/>
      <c r="E71" s="225"/>
      <c r="F71" s="218"/>
      <c r="G71" s="218"/>
      <c r="H71" s="218"/>
      <c r="I71" s="218"/>
      <c r="J71" s="219"/>
      <c r="K71" s="227"/>
      <c r="L71" s="63"/>
      <c r="M71" s="8"/>
      <c r="N71" s="181"/>
      <c r="O71" s="182"/>
      <c r="P71" s="158"/>
      <c r="Q71" s="159"/>
    </row>
    <row r="72" spans="2:17" ht="15" x14ac:dyDescent="0.25">
      <c r="B72" s="147"/>
      <c r="C72" s="147"/>
      <c r="D72" s="151"/>
      <c r="E72" s="220"/>
      <c r="F72" s="186"/>
      <c r="G72" s="186"/>
      <c r="H72" s="186"/>
      <c r="I72" s="186"/>
      <c r="J72" s="187"/>
      <c r="K72" s="226"/>
      <c r="L72" s="59"/>
      <c r="M72" s="3"/>
      <c r="N72" s="171"/>
      <c r="O72" s="172"/>
      <c r="P72" s="160"/>
      <c r="Q72" s="161"/>
    </row>
    <row r="73" spans="2:17" ht="15" x14ac:dyDescent="0.25">
      <c r="B73" s="147"/>
      <c r="C73" s="147"/>
      <c r="D73" s="152"/>
      <c r="E73" s="221"/>
      <c r="F73" s="188"/>
      <c r="G73" s="188"/>
      <c r="H73" s="188"/>
      <c r="I73" s="188"/>
      <c r="J73" s="189"/>
      <c r="K73" s="226"/>
      <c r="L73" s="59"/>
      <c r="M73" s="4"/>
      <c r="N73" s="173"/>
      <c r="O73" s="174"/>
      <c r="P73" s="162"/>
      <c r="Q73" s="163"/>
    </row>
    <row r="74" spans="2:17" ht="15" x14ac:dyDescent="0.25">
      <c r="B74" s="147"/>
      <c r="C74" s="147"/>
      <c r="D74" s="152"/>
      <c r="E74" s="221"/>
      <c r="F74" s="188"/>
      <c r="G74" s="188"/>
      <c r="H74" s="188"/>
      <c r="I74" s="188"/>
      <c r="J74" s="189"/>
      <c r="K74" s="226"/>
      <c r="L74" s="59"/>
      <c r="M74" s="56"/>
      <c r="N74" s="173"/>
      <c r="O74" s="174"/>
      <c r="P74" s="162"/>
      <c r="Q74" s="163"/>
    </row>
    <row r="75" spans="2:17" ht="15" x14ac:dyDescent="0.25">
      <c r="B75" s="147"/>
      <c r="C75" s="147"/>
      <c r="D75" s="152"/>
      <c r="E75" s="221"/>
      <c r="F75" s="188"/>
      <c r="G75" s="188"/>
      <c r="H75" s="188"/>
      <c r="I75" s="188"/>
      <c r="J75" s="189"/>
      <c r="K75" s="226"/>
      <c r="L75" s="59"/>
      <c r="M75" s="4"/>
      <c r="N75" s="173"/>
      <c r="O75" s="174"/>
      <c r="P75" s="162"/>
      <c r="Q75" s="163"/>
    </row>
    <row r="76" spans="2:17" ht="15" x14ac:dyDescent="0.25">
      <c r="B76" s="147"/>
      <c r="C76" s="147"/>
      <c r="D76" s="152"/>
      <c r="E76" s="221"/>
      <c r="F76" s="188"/>
      <c r="G76" s="188"/>
      <c r="H76" s="188"/>
      <c r="I76" s="188"/>
      <c r="J76" s="189"/>
      <c r="K76" s="226"/>
      <c r="L76" s="59"/>
      <c r="M76" s="4"/>
      <c r="N76" s="173"/>
      <c r="O76" s="174"/>
      <c r="P76" s="162"/>
      <c r="Q76" s="163"/>
    </row>
    <row r="77" spans="2:17" ht="15" x14ac:dyDescent="0.25">
      <c r="B77" s="147"/>
      <c r="C77" s="147"/>
      <c r="D77" s="152"/>
      <c r="E77" s="221"/>
      <c r="F77" s="188"/>
      <c r="G77" s="188"/>
      <c r="H77" s="188"/>
      <c r="I77" s="188"/>
      <c r="J77" s="189"/>
      <c r="K77" s="226"/>
      <c r="L77" s="59"/>
      <c r="M77" s="4"/>
      <c r="N77" s="173"/>
      <c r="O77" s="174"/>
      <c r="P77" s="162"/>
      <c r="Q77" s="163"/>
    </row>
    <row r="78" spans="2:17" ht="15" x14ac:dyDescent="0.25">
      <c r="B78" s="147"/>
      <c r="C78" s="147"/>
      <c r="D78" s="153"/>
      <c r="E78" s="222"/>
      <c r="F78" s="190"/>
      <c r="G78" s="190"/>
      <c r="H78" s="190"/>
      <c r="I78" s="190"/>
      <c r="J78" s="191"/>
      <c r="K78" s="226"/>
      <c r="L78" s="60"/>
      <c r="M78" s="5"/>
      <c r="N78" s="175"/>
      <c r="O78" s="176"/>
      <c r="P78" s="164"/>
      <c r="Q78" s="165"/>
    </row>
    <row r="79" spans="2:17" ht="15" x14ac:dyDescent="0.25">
      <c r="B79" s="143"/>
      <c r="C79" s="143"/>
      <c r="D79" s="144"/>
      <c r="E79" s="223"/>
      <c r="F79" s="214"/>
      <c r="G79" s="214"/>
      <c r="H79" s="214"/>
      <c r="I79" s="214"/>
      <c r="J79" s="215"/>
      <c r="K79" s="227"/>
      <c r="L79" s="61"/>
      <c r="M79" s="6"/>
      <c r="N79" s="177"/>
      <c r="O79" s="178"/>
      <c r="P79" s="154"/>
      <c r="Q79" s="155"/>
    </row>
    <row r="80" spans="2:17" ht="15" x14ac:dyDescent="0.25">
      <c r="B80" s="143"/>
      <c r="C80" s="143"/>
      <c r="D80" s="145"/>
      <c r="E80" s="224"/>
      <c r="F80" s="216"/>
      <c r="G80" s="216"/>
      <c r="H80" s="216"/>
      <c r="I80" s="216"/>
      <c r="J80" s="217"/>
      <c r="K80" s="227"/>
      <c r="L80" s="62"/>
      <c r="M80" s="7"/>
      <c r="N80" s="179"/>
      <c r="O80" s="180"/>
      <c r="P80" s="156"/>
      <c r="Q80" s="157"/>
    </row>
    <row r="81" spans="2:17" ht="15" x14ac:dyDescent="0.25">
      <c r="B81" s="143"/>
      <c r="C81" s="143"/>
      <c r="D81" s="145"/>
      <c r="E81" s="224"/>
      <c r="F81" s="216"/>
      <c r="G81" s="216"/>
      <c r="H81" s="216"/>
      <c r="I81" s="216"/>
      <c r="J81" s="217"/>
      <c r="K81" s="227"/>
      <c r="L81" s="62"/>
      <c r="M81" s="54"/>
      <c r="N81" s="179"/>
      <c r="O81" s="180"/>
      <c r="P81" s="156"/>
      <c r="Q81" s="157"/>
    </row>
    <row r="82" spans="2:17" ht="15" x14ac:dyDescent="0.25">
      <c r="B82" s="143"/>
      <c r="C82" s="143"/>
      <c r="D82" s="145"/>
      <c r="E82" s="224"/>
      <c r="F82" s="216"/>
      <c r="G82" s="216"/>
      <c r="H82" s="216"/>
      <c r="I82" s="216"/>
      <c r="J82" s="217"/>
      <c r="K82" s="227"/>
      <c r="L82" s="62"/>
      <c r="M82" s="7"/>
      <c r="N82" s="179"/>
      <c r="O82" s="180"/>
      <c r="P82" s="156"/>
      <c r="Q82" s="157"/>
    </row>
    <row r="83" spans="2:17" ht="15" x14ac:dyDescent="0.25">
      <c r="B83" s="143"/>
      <c r="C83" s="143"/>
      <c r="D83" s="145"/>
      <c r="E83" s="224"/>
      <c r="F83" s="216"/>
      <c r="G83" s="216"/>
      <c r="H83" s="216"/>
      <c r="I83" s="216"/>
      <c r="J83" s="217"/>
      <c r="K83" s="227"/>
      <c r="L83" s="62"/>
      <c r="M83" s="7"/>
      <c r="N83" s="179"/>
      <c r="O83" s="180"/>
      <c r="P83" s="156"/>
      <c r="Q83" s="157"/>
    </row>
    <row r="84" spans="2:17" ht="15" x14ac:dyDescent="0.25">
      <c r="B84" s="143"/>
      <c r="C84" s="143"/>
      <c r="D84" s="145"/>
      <c r="E84" s="224"/>
      <c r="F84" s="216"/>
      <c r="G84" s="216"/>
      <c r="H84" s="216"/>
      <c r="I84" s="216"/>
      <c r="J84" s="217"/>
      <c r="K84" s="227"/>
      <c r="L84" s="62"/>
      <c r="M84" s="7"/>
      <c r="N84" s="179"/>
      <c r="O84" s="180"/>
      <c r="P84" s="156"/>
      <c r="Q84" s="157"/>
    </row>
    <row r="85" spans="2:17" ht="15" x14ac:dyDescent="0.25">
      <c r="B85" s="143"/>
      <c r="C85" s="143"/>
      <c r="D85" s="146"/>
      <c r="E85" s="225"/>
      <c r="F85" s="218"/>
      <c r="G85" s="218"/>
      <c r="H85" s="218"/>
      <c r="I85" s="218"/>
      <c r="J85" s="219"/>
      <c r="K85" s="227"/>
      <c r="L85" s="63"/>
      <c r="M85" s="8"/>
      <c r="N85" s="181"/>
      <c r="O85" s="182"/>
      <c r="P85" s="158"/>
      <c r="Q85" s="159"/>
    </row>
    <row r="86" spans="2:17" ht="15" x14ac:dyDescent="0.25">
      <c r="B86" s="147"/>
      <c r="C86" s="147"/>
      <c r="D86" s="151"/>
      <c r="E86" s="220"/>
      <c r="F86" s="186"/>
      <c r="G86" s="186"/>
      <c r="H86" s="186"/>
      <c r="I86" s="186"/>
      <c r="J86" s="187"/>
      <c r="K86" s="226"/>
      <c r="L86" s="59"/>
      <c r="M86" s="3"/>
      <c r="N86" s="171"/>
      <c r="O86" s="172"/>
      <c r="P86" s="160"/>
      <c r="Q86" s="161"/>
    </row>
    <row r="87" spans="2:17" ht="15" x14ac:dyDescent="0.25">
      <c r="B87" s="147"/>
      <c r="C87" s="147"/>
      <c r="D87" s="152"/>
      <c r="E87" s="221"/>
      <c r="F87" s="188"/>
      <c r="G87" s="188"/>
      <c r="H87" s="188"/>
      <c r="I87" s="188"/>
      <c r="J87" s="189"/>
      <c r="K87" s="226"/>
      <c r="L87" s="59"/>
      <c r="M87" s="4"/>
      <c r="N87" s="173"/>
      <c r="O87" s="174"/>
      <c r="P87" s="162"/>
      <c r="Q87" s="163"/>
    </row>
    <row r="88" spans="2:17" ht="15" x14ac:dyDescent="0.25">
      <c r="B88" s="147"/>
      <c r="C88" s="147"/>
      <c r="D88" s="152"/>
      <c r="E88" s="221"/>
      <c r="F88" s="188"/>
      <c r="G88" s="188"/>
      <c r="H88" s="188"/>
      <c r="I88" s="188"/>
      <c r="J88" s="189"/>
      <c r="K88" s="226"/>
      <c r="L88" s="59"/>
      <c r="M88" s="56"/>
      <c r="N88" s="173"/>
      <c r="O88" s="174"/>
      <c r="P88" s="162"/>
      <c r="Q88" s="163"/>
    </row>
    <row r="89" spans="2:17" ht="15" x14ac:dyDescent="0.25">
      <c r="B89" s="147"/>
      <c r="C89" s="147"/>
      <c r="D89" s="152"/>
      <c r="E89" s="221"/>
      <c r="F89" s="188"/>
      <c r="G89" s="188"/>
      <c r="H89" s="188"/>
      <c r="I89" s="188"/>
      <c r="J89" s="189"/>
      <c r="K89" s="226"/>
      <c r="L89" s="59"/>
      <c r="M89" s="4"/>
      <c r="N89" s="173"/>
      <c r="O89" s="174"/>
      <c r="P89" s="162"/>
      <c r="Q89" s="163"/>
    </row>
    <row r="90" spans="2:17" ht="15" x14ac:dyDescent="0.25">
      <c r="B90" s="147"/>
      <c r="C90" s="147"/>
      <c r="D90" s="152"/>
      <c r="E90" s="221"/>
      <c r="F90" s="188"/>
      <c r="G90" s="188"/>
      <c r="H90" s="188"/>
      <c r="I90" s="188"/>
      <c r="J90" s="189"/>
      <c r="K90" s="226"/>
      <c r="L90" s="59"/>
      <c r="M90" s="4"/>
      <c r="N90" s="173"/>
      <c r="O90" s="174"/>
      <c r="P90" s="162"/>
      <c r="Q90" s="163"/>
    </row>
    <row r="91" spans="2:17" ht="15" x14ac:dyDescent="0.25">
      <c r="B91" s="147"/>
      <c r="C91" s="147"/>
      <c r="D91" s="152"/>
      <c r="E91" s="221"/>
      <c r="F91" s="188"/>
      <c r="G91" s="188"/>
      <c r="H91" s="188"/>
      <c r="I91" s="188"/>
      <c r="J91" s="189"/>
      <c r="K91" s="226"/>
      <c r="L91" s="59"/>
      <c r="M91" s="4"/>
      <c r="N91" s="173"/>
      <c r="O91" s="174"/>
      <c r="P91" s="162"/>
      <c r="Q91" s="163"/>
    </row>
    <row r="92" spans="2:17" ht="15" x14ac:dyDescent="0.25">
      <c r="B92" s="147"/>
      <c r="C92" s="147"/>
      <c r="D92" s="153"/>
      <c r="E92" s="222"/>
      <c r="F92" s="190"/>
      <c r="G92" s="190"/>
      <c r="H92" s="190"/>
      <c r="I92" s="190"/>
      <c r="J92" s="191"/>
      <c r="K92" s="226"/>
      <c r="L92" s="60"/>
      <c r="M92" s="5"/>
      <c r="N92" s="175"/>
      <c r="O92" s="176"/>
      <c r="P92" s="164"/>
      <c r="Q92" s="165"/>
    </row>
    <row r="93" spans="2:17" ht="15" x14ac:dyDescent="0.25">
      <c r="B93" s="143"/>
      <c r="C93" s="143"/>
      <c r="D93" s="144"/>
      <c r="E93" s="223"/>
      <c r="F93" s="214"/>
      <c r="G93" s="214"/>
      <c r="H93" s="214"/>
      <c r="I93" s="214"/>
      <c r="J93" s="215"/>
      <c r="K93" s="227"/>
      <c r="L93" s="61"/>
      <c r="M93" s="6"/>
      <c r="N93" s="177"/>
      <c r="O93" s="178"/>
      <c r="P93" s="154"/>
      <c r="Q93" s="155"/>
    </row>
    <row r="94" spans="2:17" ht="15" x14ac:dyDescent="0.25">
      <c r="B94" s="143"/>
      <c r="C94" s="143"/>
      <c r="D94" s="145"/>
      <c r="E94" s="224"/>
      <c r="F94" s="216"/>
      <c r="G94" s="216"/>
      <c r="H94" s="216"/>
      <c r="I94" s="216"/>
      <c r="J94" s="217"/>
      <c r="K94" s="227"/>
      <c r="L94" s="62"/>
      <c r="M94" s="7"/>
      <c r="N94" s="179"/>
      <c r="O94" s="180"/>
      <c r="P94" s="156"/>
      <c r="Q94" s="157"/>
    </row>
    <row r="95" spans="2:17" ht="15" x14ac:dyDescent="0.25">
      <c r="B95" s="143"/>
      <c r="C95" s="143"/>
      <c r="D95" s="145"/>
      <c r="E95" s="224"/>
      <c r="F95" s="216"/>
      <c r="G95" s="216"/>
      <c r="H95" s="216"/>
      <c r="I95" s="216"/>
      <c r="J95" s="217"/>
      <c r="K95" s="227"/>
      <c r="L95" s="62"/>
      <c r="M95" s="54"/>
      <c r="N95" s="179"/>
      <c r="O95" s="180"/>
      <c r="P95" s="156"/>
      <c r="Q95" s="157"/>
    </row>
    <row r="96" spans="2:17" ht="15" x14ac:dyDescent="0.25">
      <c r="B96" s="143"/>
      <c r="C96" s="143"/>
      <c r="D96" s="145"/>
      <c r="E96" s="224"/>
      <c r="F96" s="216"/>
      <c r="G96" s="216"/>
      <c r="H96" s="216"/>
      <c r="I96" s="216"/>
      <c r="J96" s="217"/>
      <c r="K96" s="227"/>
      <c r="L96" s="62"/>
      <c r="M96" s="7"/>
      <c r="N96" s="179"/>
      <c r="O96" s="180"/>
      <c r="P96" s="156"/>
      <c r="Q96" s="157"/>
    </row>
    <row r="97" spans="2:17" ht="15" x14ac:dyDescent="0.25">
      <c r="B97" s="143"/>
      <c r="C97" s="143"/>
      <c r="D97" s="145"/>
      <c r="E97" s="224"/>
      <c r="F97" s="216"/>
      <c r="G97" s="216"/>
      <c r="H97" s="216"/>
      <c r="I97" s="216"/>
      <c r="J97" s="217"/>
      <c r="K97" s="227"/>
      <c r="L97" s="62"/>
      <c r="M97" s="7"/>
      <c r="N97" s="179"/>
      <c r="O97" s="180"/>
      <c r="P97" s="156"/>
      <c r="Q97" s="157"/>
    </row>
    <row r="98" spans="2:17" ht="15" x14ac:dyDescent="0.25">
      <c r="B98" s="143"/>
      <c r="C98" s="143"/>
      <c r="D98" s="145"/>
      <c r="E98" s="224"/>
      <c r="F98" s="216"/>
      <c r="G98" s="216"/>
      <c r="H98" s="216"/>
      <c r="I98" s="216"/>
      <c r="J98" s="217"/>
      <c r="K98" s="227"/>
      <c r="L98" s="62"/>
      <c r="M98" s="7"/>
      <c r="N98" s="179"/>
      <c r="O98" s="180"/>
      <c r="P98" s="156"/>
      <c r="Q98" s="157"/>
    </row>
    <row r="99" spans="2:17" ht="15" x14ac:dyDescent="0.25">
      <c r="B99" s="143"/>
      <c r="C99" s="143"/>
      <c r="D99" s="146"/>
      <c r="E99" s="225"/>
      <c r="F99" s="218"/>
      <c r="G99" s="218"/>
      <c r="H99" s="218"/>
      <c r="I99" s="218"/>
      <c r="J99" s="219"/>
      <c r="K99" s="227"/>
      <c r="L99" s="63"/>
      <c r="M99" s="8"/>
      <c r="N99" s="181"/>
      <c r="O99" s="182"/>
      <c r="P99" s="158"/>
      <c r="Q99" s="159"/>
    </row>
    <row r="100" spans="2:17" ht="15" x14ac:dyDescent="0.25">
      <c r="B100" s="147"/>
      <c r="C100" s="147"/>
      <c r="D100" s="151"/>
      <c r="E100" s="220"/>
      <c r="F100" s="186"/>
      <c r="G100" s="186"/>
      <c r="H100" s="186"/>
      <c r="I100" s="186"/>
      <c r="J100" s="187"/>
      <c r="K100" s="226"/>
      <c r="L100" s="59"/>
      <c r="M100" s="3"/>
      <c r="N100" s="171"/>
      <c r="O100" s="172"/>
      <c r="P100" s="160"/>
      <c r="Q100" s="161"/>
    </row>
    <row r="101" spans="2:17" ht="15" x14ac:dyDescent="0.25">
      <c r="B101" s="147"/>
      <c r="C101" s="147"/>
      <c r="D101" s="152"/>
      <c r="E101" s="221"/>
      <c r="F101" s="188"/>
      <c r="G101" s="188"/>
      <c r="H101" s="188"/>
      <c r="I101" s="188"/>
      <c r="J101" s="189"/>
      <c r="K101" s="226"/>
      <c r="L101" s="59"/>
      <c r="M101" s="4"/>
      <c r="N101" s="173"/>
      <c r="O101" s="174"/>
      <c r="P101" s="162"/>
      <c r="Q101" s="163"/>
    </row>
    <row r="102" spans="2:17" ht="15" x14ac:dyDescent="0.25">
      <c r="B102" s="147"/>
      <c r="C102" s="147"/>
      <c r="D102" s="152"/>
      <c r="E102" s="221"/>
      <c r="F102" s="188"/>
      <c r="G102" s="188"/>
      <c r="H102" s="188"/>
      <c r="I102" s="188"/>
      <c r="J102" s="189"/>
      <c r="K102" s="226"/>
      <c r="L102" s="59"/>
      <c r="M102" s="56"/>
      <c r="N102" s="173"/>
      <c r="O102" s="174"/>
      <c r="P102" s="162"/>
      <c r="Q102" s="163"/>
    </row>
    <row r="103" spans="2:17" ht="15" x14ac:dyDescent="0.25">
      <c r="B103" s="147"/>
      <c r="C103" s="147"/>
      <c r="D103" s="152"/>
      <c r="E103" s="221"/>
      <c r="F103" s="188"/>
      <c r="G103" s="188"/>
      <c r="H103" s="188"/>
      <c r="I103" s="188"/>
      <c r="J103" s="189"/>
      <c r="K103" s="226"/>
      <c r="L103" s="59"/>
      <c r="M103" s="4"/>
      <c r="N103" s="173"/>
      <c r="O103" s="174"/>
      <c r="P103" s="162"/>
      <c r="Q103" s="163"/>
    </row>
    <row r="104" spans="2:17" ht="15" x14ac:dyDescent="0.25">
      <c r="B104" s="147"/>
      <c r="C104" s="147"/>
      <c r="D104" s="152"/>
      <c r="E104" s="221"/>
      <c r="F104" s="188"/>
      <c r="G104" s="188"/>
      <c r="H104" s="188"/>
      <c r="I104" s="188"/>
      <c r="J104" s="189"/>
      <c r="K104" s="226"/>
      <c r="L104" s="59"/>
      <c r="M104" s="4"/>
      <c r="N104" s="173"/>
      <c r="O104" s="174"/>
      <c r="P104" s="162"/>
      <c r="Q104" s="163"/>
    </row>
    <row r="105" spans="2:17" ht="15" x14ac:dyDescent="0.25">
      <c r="B105" s="147"/>
      <c r="C105" s="147"/>
      <c r="D105" s="152"/>
      <c r="E105" s="221"/>
      <c r="F105" s="188"/>
      <c r="G105" s="188"/>
      <c r="H105" s="188"/>
      <c r="I105" s="188"/>
      <c r="J105" s="189"/>
      <c r="K105" s="226"/>
      <c r="L105" s="59"/>
      <c r="M105" s="4"/>
      <c r="N105" s="173"/>
      <c r="O105" s="174"/>
      <c r="P105" s="162"/>
      <c r="Q105" s="163"/>
    </row>
    <row r="106" spans="2:17" ht="15" x14ac:dyDescent="0.25">
      <c r="B106" s="147"/>
      <c r="C106" s="147"/>
      <c r="D106" s="153"/>
      <c r="E106" s="222"/>
      <c r="F106" s="190"/>
      <c r="G106" s="190"/>
      <c r="H106" s="190"/>
      <c r="I106" s="190"/>
      <c r="J106" s="191"/>
      <c r="K106" s="226"/>
      <c r="L106" s="60"/>
      <c r="M106" s="5"/>
      <c r="N106" s="175"/>
      <c r="O106" s="176"/>
      <c r="P106" s="164"/>
      <c r="Q106" s="165"/>
    </row>
    <row r="107" spans="2:17" ht="15" x14ac:dyDescent="0.25">
      <c r="B107" s="143"/>
      <c r="C107" s="143"/>
      <c r="D107" s="144"/>
      <c r="E107" s="223"/>
      <c r="F107" s="214"/>
      <c r="G107" s="214"/>
      <c r="H107" s="214"/>
      <c r="I107" s="214"/>
      <c r="J107" s="215"/>
      <c r="K107" s="227"/>
      <c r="L107" s="61"/>
      <c r="M107" s="131"/>
      <c r="N107" s="177"/>
      <c r="O107" s="178"/>
      <c r="P107" s="154"/>
      <c r="Q107" s="155"/>
    </row>
    <row r="108" spans="2:17" ht="15" x14ac:dyDescent="0.25">
      <c r="B108" s="143"/>
      <c r="C108" s="143"/>
      <c r="D108" s="145"/>
      <c r="E108" s="224"/>
      <c r="F108" s="216"/>
      <c r="G108" s="216"/>
      <c r="H108" s="216"/>
      <c r="I108" s="216"/>
      <c r="J108" s="217"/>
      <c r="K108" s="227"/>
      <c r="L108" s="62"/>
      <c r="M108" s="132"/>
      <c r="N108" s="179"/>
      <c r="O108" s="180"/>
      <c r="P108" s="156"/>
      <c r="Q108" s="157"/>
    </row>
    <row r="109" spans="2:17" ht="15" x14ac:dyDescent="0.25">
      <c r="B109" s="143"/>
      <c r="C109" s="143"/>
      <c r="D109" s="145"/>
      <c r="E109" s="224"/>
      <c r="F109" s="216"/>
      <c r="G109" s="216"/>
      <c r="H109" s="216"/>
      <c r="I109" s="216"/>
      <c r="J109" s="217"/>
      <c r="K109" s="227"/>
      <c r="L109" s="62"/>
      <c r="M109" s="132"/>
      <c r="N109" s="179"/>
      <c r="O109" s="180"/>
      <c r="P109" s="156"/>
      <c r="Q109" s="157"/>
    </row>
    <row r="110" spans="2:17" ht="15" x14ac:dyDescent="0.25">
      <c r="B110" s="143"/>
      <c r="C110" s="143"/>
      <c r="D110" s="145"/>
      <c r="E110" s="224"/>
      <c r="F110" s="216"/>
      <c r="G110" s="216"/>
      <c r="H110" s="216"/>
      <c r="I110" s="216"/>
      <c r="J110" s="217"/>
      <c r="K110" s="227"/>
      <c r="L110" s="62"/>
      <c r="M110" s="132"/>
      <c r="N110" s="179"/>
      <c r="O110" s="180"/>
      <c r="P110" s="156"/>
      <c r="Q110" s="157"/>
    </row>
    <row r="111" spans="2:17" ht="15" x14ac:dyDescent="0.25">
      <c r="B111" s="143"/>
      <c r="C111" s="143"/>
      <c r="D111" s="145"/>
      <c r="E111" s="224"/>
      <c r="F111" s="216"/>
      <c r="G111" s="216"/>
      <c r="H111" s="216"/>
      <c r="I111" s="216"/>
      <c r="J111" s="217"/>
      <c r="K111" s="227"/>
      <c r="L111" s="62"/>
      <c r="M111" s="132"/>
      <c r="N111" s="179"/>
      <c r="O111" s="180"/>
      <c r="P111" s="156"/>
      <c r="Q111" s="157"/>
    </row>
    <row r="112" spans="2:17" ht="15" x14ac:dyDescent="0.25">
      <c r="B112" s="143"/>
      <c r="C112" s="143"/>
      <c r="D112" s="145"/>
      <c r="E112" s="224"/>
      <c r="F112" s="216"/>
      <c r="G112" s="216"/>
      <c r="H112" s="216"/>
      <c r="I112" s="216"/>
      <c r="J112" s="217"/>
      <c r="K112" s="227"/>
      <c r="L112" s="62"/>
      <c r="M112" s="132"/>
      <c r="N112" s="179"/>
      <c r="O112" s="180"/>
      <c r="P112" s="156"/>
      <c r="Q112" s="157"/>
    </row>
    <row r="113" spans="2:17" ht="15" x14ac:dyDescent="0.25">
      <c r="B113" s="143"/>
      <c r="C113" s="143"/>
      <c r="D113" s="146"/>
      <c r="E113" s="225"/>
      <c r="F113" s="218"/>
      <c r="G113" s="218"/>
      <c r="H113" s="218"/>
      <c r="I113" s="218"/>
      <c r="J113" s="219"/>
      <c r="K113" s="227"/>
      <c r="L113" s="63"/>
      <c r="M113" s="133"/>
      <c r="N113" s="181"/>
      <c r="O113" s="182"/>
      <c r="P113" s="158"/>
      <c r="Q113" s="159"/>
    </row>
    <row r="114" spans="2:17" ht="15" x14ac:dyDescent="0.25">
      <c r="B114" s="147"/>
      <c r="C114" s="147"/>
      <c r="D114" s="151"/>
      <c r="E114" s="220"/>
      <c r="F114" s="186"/>
      <c r="G114" s="186"/>
      <c r="H114" s="186"/>
      <c r="I114" s="186"/>
      <c r="J114" s="187"/>
      <c r="K114" s="226"/>
      <c r="L114" s="59"/>
      <c r="M114" s="128"/>
      <c r="N114" s="171"/>
      <c r="O114" s="172"/>
      <c r="P114" s="160"/>
      <c r="Q114" s="161"/>
    </row>
    <row r="115" spans="2:17" ht="15" x14ac:dyDescent="0.25">
      <c r="B115" s="147"/>
      <c r="C115" s="147"/>
      <c r="D115" s="152"/>
      <c r="E115" s="221"/>
      <c r="F115" s="188"/>
      <c r="G115" s="188"/>
      <c r="H115" s="188"/>
      <c r="I115" s="188"/>
      <c r="J115" s="189"/>
      <c r="K115" s="226"/>
      <c r="L115" s="59"/>
      <c r="M115" s="129"/>
      <c r="N115" s="173"/>
      <c r="O115" s="174"/>
      <c r="P115" s="162"/>
      <c r="Q115" s="163"/>
    </row>
    <row r="116" spans="2:17" ht="15" x14ac:dyDescent="0.25">
      <c r="B116" s="147"/>
      <c r="C116" s="147"/>
      <c r="D116" s="152"/>
      <c r="E116" s="221"/>
      <c r="F116" s="188"/>
      <c r="G116" s="188"/>
      <c r="H116" s="188"/>
      <c r="I116" s="188"/>
      <c r="J116" s="189"/>
      <c r="K116" s="226"/>
      <c r="L116" s="59"/>
      <c r="M116" s="129"/>
      <c r="N116" s="173"/>
      <c r="O116" s="174"/>
      <c r="P116" s="162"/>
      <c r="Q116" s="163"/>
    </row>
    <row r="117" spans="2:17" ht="15" x14ac:dyDescent="0.25">
      <c r="B117" s="147"/>
      <c r="C117" s="147"/>
      <c r="D117" s="152"/>
      <c r="E117" s="221"/>
      <c r="F117" s="188"/>
      <c r="G117" s="188"/>
      <c r="H117" s="188"/>
      <c r="I117" s="188"/>
      <c r="J117" s="189"/>
      <c r="K117" s="226"/>
      <c r="L117" s="59"/>
      <c r="M117" s="129"/>
      <c r="N117" s="173"/>
      <c r="O117" s="174"/>
      <c r="P117" s="162"/>
      <c r="Q117" s="163"/>
    </row>
    <row r="118" spans="2:17" ht="15" x14ac:dyDescent="0.25">
      <c r="B118" s="147"/>
      <c r="C118" s="147"/>
      <c r="D118" s="152"/>
      <c r="E118" s="221"/>
      <c r="F118" s="188"/>
      <c r="G118" s="188"/>
      <c r="H118" s="188"/>
      <c r="I118" s="188"/>
      <c r="J118" s="189"/>
      <c r="K118" s="226"/>
      <c r="L118" s="59"/>
      <c r="M118" s="129"/>
      <c r="N118" s="173"/>
      <c r="O118" s="174"/>
      <c r="P118" s="162"/>
      <c r="Q118" s="163"/>
    </row>
    <row r="119" spans="2:17" ht="15" x14ac:dyDescent="0.25">
      <c r="B119" s="147"/>
      <c r="C119" s="147"/>
      <c r="D119" s="152"/>
      <c r="E119" s="221"/>
      <c r="F119" s="188"/>
      <c r="G119" s="188"/>
      <c r="H119" s="188"/>
      <c r="I119" s="188"/>
      <c r="J119" s="189"/>
      <c r="K119" s="226"/>
      <c r="L119" s="59"/>
      <c r="M119" s="129"/>
      <c r="N119" s="173"/>
      <c r="O119" s="174"/>
      <c r="P119" s="162"/>
      <c r="Q119" s="163"/>
    </row>
    <row r="120" spans="2:17" ht="15" x14ac:dyDescent="0.25">
      <c r="B120" s="147"/>
      <c r="C120" s="147"/>
      <c r="D120" s="153"/>
      <c r="E120" s="222"/>
      <c r="F120" s="190"/>
      <c r="G120" s="190"/>
      <c r="H120" s="190"/>
      <c r="I120" s="190"/>
      <c r="J120" s="191"/>
      <c r="K120" s="226"/>
      <c r="L120" s="60"/>
      <c r="M120" s="130"/>
      <c r="N120" s="175"/>
      <c r="O120" s="176"/>
      <c r="P120" s="164"/>
      <c r="Q120" s="165"/>
    </row>
    <row r="121" spans="2:17" ht="15" x14ac:dyDescent="0.25">
      <c r="B121" s="79"/>
      <c r="C121" s="79"/>
      <c r="D121" s="79"/>
      <c r="E121" s="80"/>
      <c r="F121" s="80"/>
      <c r="G121" s="80"/>
      <c r="H121" s="80"/>
      <c r="I121" s="80"/>
      <c r="J121" s="80"/>
      <c r="K121" s="80"/>
      <c r="L121" s="79"/>
      <c r="M121" s="79"/>
      <c r="N121" s="79"/>
      <c r="O121" s="79"/>
      <c r="P121" s="79"/>
      <c r="Q121" s="79"/>
    </row>
    <row r="122" spans="2:17" ht="15" x14ac:dyDescent="0.25">
      <c r="B122" s="211" t="s">
        <v>284</v>
      </c>
      <c r="C122" s="211"/>
      <c r="D122" s="211"/>
      <c r="E122" s="211"/>
      <c r="F122" s="211"/>
      <c r="G122" s="211"/>
      <c r="H122" s="211"/>
      <c r="I122" s="211"/>
      <c r="J122" s="211"/>
      <c r="K122" s="211"/>
      <c r="L122" s="211"/>
      <c r="M122" s="211"/>
      <c r="N122" s="211"/>
      <c r="O122" s="211"/>
      <c r="P122" s="211"/>
      <c r="Q122" s="211"/>
    </row>
    <row r="123" spans="2:17" x14ac:dyDescent="0.2">
      <c r="B123" s="212"/>
      <c r="C123" s="212"/>
      <c r="D123" s="212"/>
      <c r="E123" s="212"/>
      <c r="F123" s="212"/>
      <c r="G123" s="212"/>
      <c r="H123" s="212"/>
      <c r="I123" s="212"/>
      <c r="J123" s="212"/>
      <c r="K123" s="212"/>
      <c r="L123" s="212"/>
      <c r="M123" s="212"/>
      <c r="N123" s="212"/>
      <c r="O123" s="212"/>
      <c r="P123" s="212"/>
      <c r="Q123" s="212"/>
    </row>
    <row r="124" spans="2:17" x14ac:dyDescent="0.2">
      <c r="B124" s="212"/>
      <c r="C124" s="212"/>
      <c r="D124" s="212"/>
      <c r="E124" s="212"/>
      <c r="F124" s="212"/>
      <c r="G124" s="212"/>
      <c r="H124" s="212"/>
      <c r="I124" s="212"/>
      <c r="J124" s="212"/>
      <c r="K124" s="212"/>
      <c r="L124" s="212"/>
      <c r="M124" s="212"/>
      <c r="N124" s="212"/>
      <c r="O124" s="212"/>
      <c r="P124" s="212"/>
      <c r="Q124" s="212"/>
    </row>
    <row r="125" spans="2:17" x14ac:dyDescent="0.2">
      <c r="B125" s="212"/>
      <c r="C125" s="212"/>
      <c r="D125" s="212"/>
      <c r="E125" s="212"/>
      <c r="F125" s="212"/>
      <c r="G125" s="212"/>
      <c r="H125" s="212"/>
      <c r="I125" s="212"/>
      <c r="J125" s="212"/>
      <c r="K125" s="212"/>
      <c r="L125" s="212"/>
      <c r="M125" s="212"/>
      <c r="N125" s="212"/>
      <c r="O125" s="212"/>
      <c r="P125" s="212"/>
      <c r="Q125" s="212"/>
    </row>
    <row r="126" spans="2:17" x14ac:dyDescent="0.2">
      <c r="B126" s="212"/>
      <c r="C126" s="212"/>
      <c r="D126" s="212"/>
      <c r="E126" s="212"/>
      <c r="F126" s="212"/>
      <c r="G126" s="212"/>
      <c r="H126" s="212"/>
      <c r="I126" s="212"/>
      <c r="J126" s="212"/>
      <c r="K126" s="212"/>
      <c r="L126" s="212"/>
      <c r="M126" s="212"/>
      <c r="N126" s="212"/>
      <c r="O126" s="212"/>
      <c r="P126" s="212"/>
      <c r="Q126" s="212"/>
    </row>
    <row r="127" spans="2:17" ht="15" x14ac:dyDescent="0.25">
      <c r="B127" s="201" t="s">
        <v>285</v>
      </c>
      <c r="C127" s="202"/>
      <c r="D127" s="202"/>
      <c r="E127" s="202"/>
      <c r="F127" s="202"/>
      <c r="G127" s="202"/>
      <c r="H127" s="202"/>
      <c r="I127" s="202"/>
      <c r="J127" s="203"/>
      <c r="K127" s="138"/>
      <c r="L127" s="183" t="s">
        <v>286</v>
      </c>
      <c r="M127" s="184"/>
      <c r="N127" s="213"/>
      <c r="O127" s="205" t="s">
        <v>291</v>
      </c>
      <c r="P127" s="205"/>
      <c r="Q127" s="205"/>
    </row>
    <row r="128" spans="2:17" x14ac:dyDescent="0.2">
      <c r="B128" s="192"/>
      <c r="C128" s="193"/>
      <c r="D128" s="193"/>
      <c r="E128" s="193"/>
      <c r="F128" s="193"/>
      <c r="G128" s="193"/>
      <c r="H128" s="193"/>
      <c r="I128" s="193"/>
      <c r="J128" s="194"/>
      <c r="K128" s="135"/>
      <c r="L128" s="192"/>
      <c r="M128" s="193"/>
      <c r="N128" s="194"/>
      <c r="O128" s="204"/>
      <c r="P128" s="204"/>
      <c r="Q128" s="204"/>
    </row>
    <row r="129" spans="2:17" x14ac:dyDescent="0.2">
      <c r="B129" s="195"/>
      <c r="C129" s="196"/>
      <c r="D129" s="196"/>
      <c r="E129" s="196"/>
      <c r="F129" s="196"/>
      <c r="G129" s="196"/>
      <c r="H129" s="196"/>
      <c r="I129" s="196"/>
      <c r="J129" s="197"/>
      <c r="K129" s="136"/>
      <c r="L129" s="195"/>
      <c r="M129" s="196"/>
      <c r="N129" s="197"/>
      <c r="O129" s="204"/>
      <c r="P129" s="204"/>
      <c r="Q129" s="204"/>
    </row>
    <row r="130" spans="2:17" x14ac:dyDescent="0.2">
      <c r="B130" s="198"/>
      <c r="C130" s="199"/>
      <c r="D130" s="199"/>
      <c r="E130" s="199"/>
      <c r="F130" s="199"/>
      <c r="G130" s="199"/>
      <c r="H130" s="199"/>
      <c r="I130" s="199"/>
      <c r="J130" s="200"/>
      <c r="K130" s="137"/>
      <c r="L130" s="198"/>
      <c r="M130" s="199"/>
      <c r="N130" s="200"/>
      <c r="O130" s="204"/>
      <c r="P130" s="204"/>
      <c r="Q130" s="204"/>
    </row>
    <row r="131" spans="2:17" ht="15" x14ac:dyDescent="0.25">
      <c r="B131" s="205" t="s">
        <v>20</v>
      </c>
      <c r="C131" s="205"/>
      <c r="D131" s="205"/>
      <c r="E131" s="205"/>
      <c r="F131" s="205"/>
      <c r="G131" s="205"/>
      <c r="H131" s="205"/>
      <c r="I131" s="205"/>
      <c r="J131" s="205"/>
      <c r="K131" s="205"/>
      <c r="L131" s="205"/>
      <c r="M131" s="205"/>
      <c r="N131" s="205"/>
      <c r="O131" s="205"/>
      <c r="P131" s="205"/>
      <c r="Q131" s="205"/>
    </row>
    <row r="132" spans="2:17" ht="49.5" customHeight="1" x14ac:dyDescent="0.2">
      <c r="B132" s="148"/>
      <c r="C132" s="149"/>
      <c r="D132" s="149"/>
      <c r="E132" s="149"/>
      <c r="F132" s="149"/>
      <c r="G132" s="149"/>
      <c r="H132" s="149"/>
      <c r="I132" s="149"/>
      <c r="J132" s="149"/>
      <c r="K132" s="149"/>
      <c r="L132" s="149"/>
      <c r="M132" s="149"/>
      <c r="N132" s="149"/>
      <c r="O132" s="149"/>
      <c r="P132" s="149"/>
      <c r="Q132" s="150"/>
    </row>
    <row r="133" spans="2:17" ht="15" hidden="1" x14ac:dyDescent="0.25">
      <c r="B133" s="81"/>
      <c r="C133" s="81"/>
      <c r="D133" s="81"/>
      <c r="E133" s="81"/>
      <c r="F133" s="81"/>
      <c r="G133" s="121" t="s">
        <v>269</v>
      </c>
      <c r="H133" s="81"/>
      <c r="I133" s="81"/>
      <c r="J133" s="81"/>
      <c r="K133" s="81"/>
      <c r="L133" s="81"/>
      <c r="M133" s="81"/>
      <c r="N133" s="81"/>
      <c r="O133" s="81" t="s">
        <v>292</v>
      </c>
      <c r="P133" s="81"/>
      <c r="Q133" s="81"/>
    </row>
    <row r="134" spans="2:17" hidden="1" x14ac:dyDescent="0.2">
      <c r="B134" s="72"/>
      <c r="C134" s="72"/>
      <c r="D134" s="72"/>
      <c r="E134" s="72"/>
      <c r="F134" s="72"/>
      <c r="G134" s="72"/>
      <c r="H134" s="72"/>
      <c r="I134" s="72"/>
      <c r="J134" s="72"/>
      <c r="K134" s="72"/>
      <c r="L134" s="72"/>
      <c r="M134" s="72"/>
      <c r="N134" s="72"/>
      <c r="O134" s="72"/>
      <c r="P134" s="72"/>
      <c r="Q134" s="72"/>
    </row>
  </sheetData>
  <mergeCells count="127">
    <mergeCell ref="D72:D78"/>
    <mergeCell ref="K93:K99"/>
    <mergeCell ref="K100:K106"/>
    <mergeCell ref="K107:K113"/>
    <mergeCell ref="K114:K120"/>
    <mergeCell ref="E58:J64"/>
    <mergeCell ref="E65:J71"/>
    <mergeCell ref="E72:J78"/>
    <mergeCell ref="E79:J85"/>
    <mergeCell ref="E86:J92"/>
    <mergeCell ref="E93:J99"/>
    <mergeCell ref="E100:J106"/>
    <mergeCell ref="E107:J113"/>
    <mergeCell ref="E114:J120"/>
    <mergeCell ref="K58:K64"/>
    <mergeCell ref="K65:K71"/>
    <mergeCell ref="K72:K78"/>
    <mergeCell ref="K79:K85"/>
    <mergeCell ref="K86:K92"/>
    <mergeCell ref="E30:J36"/>
    <mergeCell ref="E37:J43"/>
    <mergeCell ref="E44:J50"/>
    <mergeCell ref="E51:J57"/>
    <mergeCell ref="N15:O15"/>
    <mergeCell ref="K16:K22"/>
    <mergeCell ref="K23:K29"/>
    <mergeCell ref="K30:K36"/>
    <mergeCell ref="K37:K43"/>
    <mergeCell ref="K44:K50"/>
    <mergeCell ref="K51:K57"/>
    <mergeCell ref="N51:O57"/>
    <mergeCell ref="N93:O99"/>
    <mergeCell ref="N100:O106"/>
    <mergeCell ref="N107:O113"/>
    <mergeCell ref="N114:O120"/>
    <mergeCell ref="L14:Q14"/>
    <mergeCell ref="P30:Q36"/>
    <mergeCell ref="P37:Q43"/>
    <mergeCell ref="P44:Q50"/>
    <mergeCell ref="P51:Q57"/>
    <mergeCell ref="N30:O36"/>
    <mergeCell ref="N37:O43"/>
    <mergeCell ref="N44:O50"/>
    <mergeCell ref="N58:O64"/>
    <mergeCell ref="N65:O71"/>
    <mergeCell ref="P72:Q78"/>
    <mergeCell ref="P79:Q85"/>
    <mergeCell ref="B131:Q131"/>
    <mergeCell ref="L6:M6"/>
    <mergeCell ref="H6:J6"/>
    <mergeCell ref="B8:Q8"/>
    <mergeCell ref="B107:B113"/>
    <mergeCell ref="C107:C113"/>
    <mergeCell ref="D107:D113"/>
    <mergeCell ref="B114:B120"/>
    <mergeCell ref="C114:C120"/>
    <mergeCell ref="D114:D120"/>
    <mergeCell ref="B122:Q122"/>
    <mergeCell ref="B123:Q126"/>
    <mergeCell ref="O127:Q127"/>
    <mergeCell ref="B30:B36"/>
    <mergeCell ref="C30:C36"/>
    <mergeCell ref="D30:D36"/>
    <mergeCell ref="B37:B43"/>
    <mergeCell ref="C37:C43"/>
    <mergeCell ref="D37:D43"/>
    <mergeCell ref="B6:C6"/>
    <mergeCell ref="L127:N127"/>
    <mergeCell ref="N72:O78"/>
    <mergeCell ref="N79:O85"/>
    <mergeCell ref="N86:O92"/>
    <mergeCell ref="D6:G6"/>
    <mergeCell ref="B23:B29"/>
    <mergeCell ref="C23:C29"/>
    <mergeCell ref="D23:D29"/>
    <mergeCell ref="B16:B22"/>
    <mergeCell ref="C16:C22"/>
    <mergeCell ref="D16:D22"/>
    <mergeCell ref="B9:Q12"/>
    <mergeCell ref="B14:C14"/>
    <mergeCell ref="P15:Q15"/>
    <mergeCell ref="P16:Q22"/>
    <mergeCell ref="P23:Q29"/>
    <mergeCell ref="N16:O22"/>
    <mergeCell ref="N23:O29"/>
    <mergeCell ref="E14:J14"/>
    <mergeCell ref="E15:J15"/>
    <mergeCell ref="E16:J22"/>
    <mergeCell ref="E23:J29"/>
    <mergeCell ref="C51:C57"/>
    <mergeCell ref="B44:B50"/>
    <mergeCell ref="C44:C50"/>
    <mergeCell ref="C65:C71"/>
    <mergeCell ref="B58:B64"/>
    <mergeCell ref="C58:C64"/>
    <mergeCell ref="B65:B71"/>
    <mergeCell ref="B51:B57"/>
    <mergeCell ref="P58:Q64"/>
    <mergeCell ref="P65:Q71"/>
    <mergeCell ref="D58:D64"/>
    <mergeCell ref="D65:D71"/>
    <mergeCell ref="D44:D50"/>
    <mergeCell ref="D51:D57"/>
    <mergeCell ref="B79:B85"/>
    <mergeCell ref="C79:C85"/>
    <mergeCell ref="D79:D85"/>
    <mergeCell ref="B72:B78"/>
    <mergeCell ref="C72:C78"/>
    <mergeCell ref="B132:Q132"/>
    <mergeCell ref="B100:B106"/>
    <mergeCell ref="C100:C106"/>
    <mergeCell ref="D100:D106"/>
    <mergeCell ref="B93:B99"/>
    <mergeCell ref="C93:C99"/>
    <mergeCell ref="D93:D99"/>
    <mergeCell ref="B86:B92"/>
    <mergeCell ref="C86:C92"/>
    <mergeCell ref="D86:D92"/>
    <mergeCell ref="P107:Q113"/>
    <mergeCell ref="P114:Q120"/>
    <mergeCell ref="P86:Q92"/>
    <mergeCell ref="P93:Q99"/>
    <mergeCell ref="P100:Q106"/>
    <mergeCell ref="L128:N130"/>
    <mergeCell ref="B127:J127"/>
    <mergeCell ref="B128:J130"/>
    <mergeCell ref="O128:Q130"/>
  </mergeCells>
  <conditionalFormatting sqref="K16:K120">
    <cfRule type="cellIs" dxfId="2" priority="1" operator="equal">
      <formula>"GREEN"</formula>
    </cfRule>
    <cfRule type="cellIs" dxfId="1" priority="2" operator="equal">
      <formula>"AMBER"</formula>
    </cfRule>
    <cfRule type="cellIs" dxfId="0" priority="3" operator="equal">
      <formula>"RED"</formula>
    </cfRule>
  </conditionalFormatting>
  <dataValidations count="4">
    <dataValidation type="list" allowBlank="1" showInputMessage="1" showErrorMessage="1" sqref="F121:K121" xr:uid="{00000000-0002-0000-0300-000000000000}">
      <formula1>$A$15:$A$66</formula1>
    </dataValidation>
    <dataValidation type="list" allowBlank="1" showInputMessage="1" showErrorMessage="1" sqref="L16:L120" xr:uid="{E4C5836B-ADEC-4B3E-9751-4E2C02471EF8}">
      <formula1>"C&amp;L,PSED,PhysDev,Literacy,Maths,UTW,EAD"</formula1>
    </dataValidation>
    <dataValidation type="list" allowBlank="1" showInputMessage="1" showErrorMessage="1" sqref="D16:D43" xr:uid="{6750A486-B560-4323-9A07-1F51F3D78E70}">
      <formula1>"2 Year FE,Universal FE,Extended FE"</formula1>
    </dataValidation>
    <dataValidation type="list" allowBlank="1" showInputMessage="1" showErrorMessage="1" sqref="K16:K120" xr:uid="{8765CD01-AB91-4B60-AE7F-AF26611F469B}">
      <formula1>"RED,AMBER,GREEN"</formula1>
    </dataValidation>
  </dataValidations>
  <hyperlinks>
    <hyperlink ref="G133" r:id="rId1" xr:uid="{00000000-0004-0000-0300-000000000000}"/>
  </hyperlinks>
  <pageMargins left="0.23622047244094491" right="0.23622047244094491" top="0.19685039370078741" bottom="0.39370078740157483" header="0" footer="0.31496062992125984"/>
  <pageSetup paperSize="9" orientation="landscape" r:id="rId2"/>
  <headerFooter>
    <oddFooter>&amp;L&amp;"Calibri,Regular"&amp;9Integrated Prevention and Earliest Help&amp;C&amp;"-,Regular"&amp;9www.westsussex.gov.uk/ecsgoodpractice&amp;R&amp;"-,Regular"&amp;9Document version 1 (August 2017)            Page &amp;P of &amp;N</oddFooter>
  </headerFooter>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1000000}">
          <x14:formula1>
            <xm:f>'Data Validation'!$A$3:$A$7</xm:f>
          </x14:formula1>
          <xm:sqref>D44:D120</xm:sqref>
        </x14:dataValidation>
        <x14:dataValidation type="list" allowBlank="1" showInputMessage="1" showErrorMessage="1" xr:uid="{00000000-0002-0000-0300-000002000000}">
          <x14:formula1>
            <xm:f>'Data Validation'!$A$20:$A$62</xm:f>
          </x14:formula1>
          <xm:sqref>E121</xm:sqref>
        </x14:dataValidation>
        <x14:dataValidation type="list" allowBlank="1" showInputMessage="1" showErrorMessage="1" xr:uid="{00000000-0002-0000-0300-000006000000}">
          <x14:formula1>
            <xm:f>'Data Validation'!$C$3:$C$6</xm:f>
          </x14:formula1>
          <xm:sqref>J30:J120</xm:sqref>
        </x14:dataValidation>
        <x14:dataValidation type="list" allowBlank="1" showInputMessage="1" showErrorMessage="1" xr:uid="{00000000-0002-0000-0300-000007000000}">
          <x14:formula1>
            <xm:f>'Data Validation'!$D$3:$D$4</xm:f>
          </x14:formula1>
          <xm:sqref>Q51:Q120</xm:sqref>
        </x14:dataValidation>
        <x14:dataValidation type="list" allowBlank="1" showInputMessage="1" showErrorMessage="1" xr:uid="{00000000-0002-0000-0300-00000A000000}">
          <x14:formula1>
            <xm:f>'Data Validation'!$E$3:$E$8</xm:f>
          </x14:formula1>
          <xm:sqref>M121</xm:sqref>
        </x14:dataValidation>
        <x14:dataValidation type="list" allowBlank="1" showInputMessage="1" showErrorMessage="1" xr:uid="{00000000-0002-0000-0300-00000D000000}">
          <x14:formula1>
            <xm:f>'Data Validation'!$E$3:$E$10</xm:f>
          </x14:formula1>
          <xm:sqref>M16:M120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R63"/>
  <sheetViews>
    <sheetView workbookViewId="0"/>
  </sheetViews>
  <sheetFormatPr defaultColWidth="0" defaultRowHeight="14.25" zeroHeight="1" x14ac:dyDescent="0.2"/>
  <cols>
    <col min="1" max="1" width="1.5" customWidth="1"/>
    <col min="2" max="2" width="8.09765625" customWidth="1"/>
    <col min="3" max="3" width="7.09765625" customWidth="1"/>
    <col min="4" max="4" width="8.796875" customWidth="1"/>
    <col min="5" max="5" width="7.3984375" customWidth="1"/>
    <col min="6" max="6" width="4.3984375" customWidth="1"/>
    <col min="7" max="7" width="4.5" customWidth="1"/>
    <col min="8" max="8" width="4.19921875" customWidth="1"/>
    <col min="9" max="9" width="4.5" customWidth="1"/>
    <col min="10" max="10" width="4.69921875" customWidth="1"/>
    <col min="11" max="11" width="4.5" customWidth="1"/>
    <col min="12" max="12" width="9.09765625" customWidth="1"/>
    <col min="13" max="13" width="8.796875" customWidth="1"/>
    <col min="14" max="14" width="10" customWidth="1"/>
    <col min="15" max="15" width="11.796875" customWidth="1"/>
    <col min="16" max="16" width="10.3984375" customWidth="1"/>
    <col min="17" max="17" width="5.296875" customWidth="1"/>
    <col min="18" max="18" width="3.3984375" customWidth="1"/>
    <col min="19" max="16384" width="8.796875" hidden="1"/>
  </cols>
  <sheetData>
    <row r="1" spans="2:17" ht="23.25" x14ac:dyDescent="0.35">
      <c r="B1" s="122" t="s">
        <v>23</v>
      </c>
      <c r="C1" s="123"/>
      <c r="D1" s="123"/>
      <c r="E1" s="123"/>
      <c r="F1" s="123"/>
      <c r="G1" s="123"/>
      <c r="H1" s="123"/>
      <c r="I1" s="123"/>
      <c r="J1" s="123"/>
      <c r="K1" s="123"/>
      <c r="L1" s="123"/>
      <c r="M1" s="123"/>
      <c r="N1" s="123"/>
      <c r="O1" s="123"/>
      <c r="P1" s="123"/>
      <c r="Q1" s="123"/>
    </row>
    <row r="2" spans="2:17" x14ac:dyDescent="0.2"/>
    <row r="3" spans="2:17" ht="15" customHeight="1" x14ac:dyDescent="0.25">
      <c r="B3" s="232"/>
      <c r="C3" s="232"/>
      <c r="D3" s="232"/>
      <c r="E3" s="232"/>
      <c r="F3" s="26"/>
      <c r="G3" s="26"/>
      <c r="H3" s="26"/>
      <c r="I3" s="26"/>
      <c r="J3" s="27"/>
      <c r="K3" s="236"/>
      <c r="L3" s="61"/>
      <c r="M3" s="53"/>
      <c r="N3" s="232"/>
      <c r="O3" s="232"/>
      <c r="P3" s="232"/>
      <c r="Q3" s="233"/>
    </row>
    <row r="4" spans="2:17" ht="15" customHeight="1" x14ac:dyDescent="0.25">
      <c r="B4" s="232"/>
      <c r="C4" s="232"/>
      <c r="D4" s="232"/>
      <c r="E4" s="232"/>
      <c r="F4" s="28"/>
      <c r="G4" s="28"/>
      <c r="H4" s="28"/>
      <c r="I4" s="28"/>
      <c r="J4" s="29"/>
      <c r="K4" s="237"/>
      <c r="L4" s="62"/>
      <c r="M4" s="54"/>
      <c r="N4" s="232"/>
      <c r="O4" s="232"/>
      <c r="P4" s="232"/>
      <c r="Q4" s="234"/>
    </row>
    <row r="5" spans="2:17" ht="15" customHeight="1" x14ac:dyDescent="0.25">
      <c r="B5" s="232"/>
      <c r="C5" s="232"/>
      <c r="D5" s="232"/>
      <c r="E5" s="232"/>
      <c r="F5" s="28"/>
      <c r="G5" s="28"/>
      <c r="H5" s="28"/>
      <c r="I5" s="28"/>
      <c r="J5" s="29"/>
      <c r="K5" s="237"/>
      <c r="L5" s="62"/>
      <c r="M5" s="54"/>
      <c r="N5" s="232"/>
      <c r="O5" s="232"/>
      <c r="P5" s="232"/>
      <c r="Q5" s="234"/>
    </row>
    <row r="6" spans="2:17" ht="15" customHeight="1" x14ac:dyDescent="0.25">
      <c r="B6" s="232"/>
      <c r="C6" s="232"/>
      <c r="D6" s="232"/>
      <c r="E6" s="232"/>
      <c r="F6" s="28"/>
      <c r="G6" s="28"/>
      <c r="H6" s="28"/>
      <c r="I6" s="28"/>
      <c r="J6" s="29"/>
      <c r="K6" s="237"/>
      <c r="L6" s="62"/>
      <c r="M6" s="54"/>
      <c r="N6" s="232"/>
      <c r="O6" s="232"/>
      <c r="P6" s="232"/>
      <c r="Q6" s="234"/>
    </row>
    <row r="7" spans="2:17" ht="15" customHeight="1" x14ac:dyDescent="0.25">
      <c r="B7" s="232"/>
      <c r="C7" s="232"/>
      <c r="D7" s="232"/>
      <c r="E7" s="232"/>
      <c r="F7" s="28"/>
      <c r="G7" s="28"/>
      <c r="H7" s="28"/>
      <c r="I7" s="28"/>
      <c r="J7" s="29"/>
      <c r="K7" s="237"/>
      <c r="L7" s="62"/>
      <c r="M7" s="54"/>
      <c r="N7" s="232"/>
      <c r="O7" s="232"/>
      <c r="P7" s="232"/>
      <c r="Q7" s="234"/>
    </row>
    <row r="8" spans="2:17" ht="15" customHeight="1" x14ac:dyDescent="0.25">
      <c r="B8" s="232"/>
      <c r="C8" s="232"/>
      <c r="D8" s="232"/>
      <c r="E8" s="232"/>
      <c r="F8" s="28"/>
      <c r="G8" s="28"/>
      <c r="H8" s="28"/>
      <c r="I8" s="28"/>
      <c r="J8" s="29"/>
      <c r="K8" s="237"/>
      <c r="L8" s="62"/>
      <c r="M8" s="54"/>
      <c r="N8" s="232"/>
      <c r="O8" s="232"/>
      <c r="P8" s="232"/>
      <c r="Q8" s="234"/>
    </row>
    <row r="9" spans="2:17" ht="15" customHeight="1" x14ac:dyDescent="0.25">
      <c r="B9" s="232"/>
      <c r="C9" s="232"/>
      <c r="D9" s="232"/>
      <c r="E9" s="232"/>
      <c r="F9" s="30"/>
      <c r="G9" s="30"/>
      <c r="H9" s="30"/>
      <c r="I9" s="30"/>
      <c r="J9" s="31"/>
      <c r="K9" s="238"/>
      <c r="L9" s="63"/>
      <c r="M9" s="55"/>
      <c r="N9" s="232"/>
      <c r="O9" s="232"/>
      <c r="P9" s="232"/>
      <c r="Q9" s="235"/>
    </row>
    <row r="10" spans="2:17" ht="15" customHeight="1" x14ac:dyDescent="0.25">
      <c r="B10" s="228"/>
      <c r="C10" s="228"/>
      <c r="D10" s="228"/>
      <c r="E10" s="228"/>
      <c r="F10" s="20"/>
      <c r="G10" s="20"/>
      <c r="H10" s="20"/>
      <c r="I10" s="20"/>
      <c r="J10" s="21"/>
      <c r="K10" s="239"/>
      <c r="L10" s="58"/>
      <c r="M10" s="69"/>
      <c r="N10" s="228"/>
      <c r="O10" s="228"/>
      <c r="P10" s="228"/>
      <c r="Q10" s="229"/>
    </row>
    <row r="11" spans="2:17" ht="15" customHeight="1" x14ac:dyDescent="0.25">
      <c r="B11" s="228"/>
      <c r="C11" s="228"/>
      <c r="D11" s="228"/>
      <c r="E11" s="228"/>
      <c r="F11" s="22"/>
      <c r="G11" s="22"/>
      <c r="H11" s="22"/>
      <c r="I11" s="22"/>
      <c r="J11" s="23"/>
      <c r="K11" s="240"/>
      <c r="L11" s="59"/>
      <c r="M11" s="70"/>
      <c r="N11" s="228"/>
      <c r="O11" s="228"/>
      <c r="P11" s="228"/>
      <c r="Q11" s="230"/>
    </row>
    <row r="12" spans="2:17" ht="15" customHeight="1" x14ac:dyDescent="0.25">
      <c r="B12" s="228"/>
      <c r="C12" s="228"/>
      <c r="D12" s="228"/>
      <c r="E12" s="228"/>
      <c r="F12" s="22"/>
      <c r="G12" s="22"/>
      <c r="H12" s="22"/>
      <c r="I12" s="22"/>
      <c r="J12" s="23"/>
      <c r="K12" s="240"/>
      <c r="L12" s="59"/>
      <c r="M12" s="70"/>
      <c r="N12" s="228"/>
      <c r="O12" s="228"/>
      <c r="P12" s="228"/>
      <c r="Q12" s="230"/>
    </row>
    <row r="13" spans="2:17" ht="15" customHeight="1" x14ac:dyDescent="0.25">
      <c r="B13" s="228"/>
      <c r="C13" s="228"/>
      <c r="D13" s="228"/>
      <c r="E13" s="228"/>
      <c r="F13" s="22"/>
      <c r="G13" s="22"/>
      <c r="H13" s="22"/>
      <c r="I13" s="22"/>
      <c r="J13" s="23"/>
      <c r="K13" s="240"/>
      <c r="L13" s="59"/>
      <c r="M13" s="70"/>
      <c r="N13" s="228"/>
      <c r="O13" s="228"/>
      <c r="P13" s="228"/>
      <c r="Q13" s="230"/>
    </row>
    <row r="14" spans="2:17" ht="15" customHeight="1" x14ac:dyDescent="0.25">
      <c r="B14" s="228"/>
      <c r="C14" s="228"/>
      <c r="D14" s="228"/>
      <c r="E14" s="228"/>
      <c r="F14" s="22"/>
      <c r="G14" s="22"/>
      <c r="H14" s="22"/>
      <c r="I14" s="22"/>
      <c r="J14" s="23"/>
      <c r="K14" s="240"/>
      <c r="L14" s="59"/>
      <c r="M14" s="70"/>
      <c r="N14" s="228"/>
      <c r="O14" s="228"/>
      <c r="P14" s="228"/>
      <c r="Q14" s="230"/>
    </row>
    <row r="15" spans="2:17" ht="15" customHeight="1" x14ac:dyDescent="0.25">
      <c r="B15" s="228"/>
      <c r="C15" s="228"/>
      <c r="D15" s="228"/>
      <c r="E15" s="228"/>
      <c r="F15" s="22"/>
      <c r="G15" s="22"/>
      <c r="H15" s="22"/>
      <c r="I15" s="22"/>
      <c r="J15" s="23"/>
      <c r="K15" s="240"/>
      <c r="L15" s="59"/>
      <c r="M15" s="70"/>
      <c r="N15" s="228"/>
      <c r="O15" s="228"/>
      <c r="P15" s="228"/>
      <c r="Q15" s="230"/>
    </row>
    <row r="16" spans="2:17" ht="15" customHeight="1" x14ac:dyDescent="0.25">
      <c r="B16" s="228"/>
      <c r="C16" s="228"/>
      <c r="D16" s="228"/>
      <c r="E16" s="228"/>
      <c r="F16" s="24"/>
      <c r="G16" s="24"/>
      <c r="H16" s="24"/>
      <c r="I16" s="24"/>
      <c r="J16" s="25"/>
      <c r="K16" s="241"/>
      <c r="L16" s="60"/>
      <c r="M16" s="71"/>
      <c r="N16" s="228"/>
      <c r="O16" s="228"/>
      <c r="P16" s="228"/>
      <c r="Q16" s="231"/>
    </row>
    <row r="17" ht="15" customHeight="1"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sheetData>
  <mergeCells count="18">
    <mergeCell ref="B10:B16"/>
    <mergeCell ref="C10:C16"/>
    <mergeCell ref="D10:D16"/>
    <mergeCell ref="E10:E16"/>
    <mergeCell ref="K10:K16"/>
    <mergeCell ref="B3:B9"/>
    <mergeCell ref="C3:C9"/>
    <mergeCell ref="D3:D9"/>
    <mergeCell ref="E3:E9"/>
    <mergeCell ref="K3:K9"/>
    <mergeCell ref="N10:N16"/>
    <mergeCell ref="O10:O16"/>
    <mergeCell ref="P10:P16"/>
    <mergeCell ref="Q10:Q16"/>
    <mergeCell ref="N3:N9"/>
    <mergeCell ref="O3:O9"/>
    <mergeCell ref="P3:P9"/>
    <mergeCell ref="Q3:Q9"/>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3086" r:id="rId4" name="CheckBox1">
          <controlPr defaultSize="0" autoLine="0" autoPict="0" altText="Check box" r:id="rId5">
            <anchor moveWithCells="1" sizeWithCells="1">
              <from>
                <xdr:col>1</xdr:col>
                <xdr:colOff>0</xdr:colOff>
                <xdr:row>4</xdr:row>
                <xdr:rowOff>66675</xdr:rowOff>
              </from>
              <to>
                <xdr:col>1</xdr:col>
                <xdr:colOff>0</xdr:colOff>
                <xdr:row>5</xdr:row>
                <xdr:rowOff>0</xdr:rowOff>
              </to>
            </anchor>
          </controlPr>
        </control>
      </mc:Choice>
      <mc:Fallback>
        <control shapeId="3086" r:id="rId4" name="CheckBox1"/>
      </mc:Fallback>
    </mc:AlternateContent>
    <mc:AlternateContent xmlns:mc="http://schemas.openxmlformats.org/markup-compatibility/2006">
      <mc:Choice Requires="x14">
        <control shapeId="3087" r:id="rId6" name="CheckBox2">
          <controlPr defaultSize="0" autoLine="0" autoPict="0" altText="Check box" r:id="rId5">
            <anchor moveWithCells="1" sizeWithCells="1">
              <from>
                <xdr:col>1</xdr:col>
                <xdr:colOff>0</xdr:colOff>
                <xdr:row>10</xdr:row>
                <xdr:rowOff>66675</xdr:rowOff>
              </from>
              <to>
                <xdr:col>1</xdr:col>
                <xdr:colOff>0</xdr:colOff>
                <xdr:row>11</xdr:row>
                <xdr:rowOff>0</xdr:rowOff>
              </to>
            </anchor>
          </controlPr>
        </control>
      </mc:Choice>
      <mc:Fallback>
        <control shapeId="3087" r:id="rId6" name="CheckBox2"/>
      </mc:Fallback>
    </mc:AlternateContent>
    <mc:AlternateContent xmlns:mc="http://schemas.openxmlformats.org/markup-compatibility/2006">
      <mc:Choice Requires="x14">
        <control shapeId="3075" r:id="rId7" name="Check Box 3">
          <controlPr defaultSize="0" autoFill="0" autoLine="0" autoPict="0" altText="Check box">
            <anchor moveWithCells="1">
              <from>
                <xdr:col>1</xdr:col>
                <xdr:colOff>0</xdr:colOff>
                <xdr:row>2</xdr:row>
                <xdr:rowOff>171450</xdr:rowOff>
              </from>
              <to>
                <xdr:col>1</xdr:col>
                <xdr:colOff>0</xdr:colOff>
                <xdr:row>5</xdr:row>
                <xdr:rowOff>171450</xdr:rowOff>
              </to>
            </anchor>
          </controlPr>
        </control>
      </mc:Choice>
    </mc:AlternateContent>
    <mc:AlternateContent xmlns:mc="http://schemas.openxmlformats.org/markup-compatibility/2006">
      <mc:Choice Requires="x14">
        <control shapeId="3076" r:id="rId8" name="Check Box 4">
          <controlPr defaultSize="0" autoFill="0" autoLine="0" autoPict="0" altText="Check box">
            <anchor moveWithCells="1">
              <from>
                <xdr:col>1</xdr:col>
                <xdr:colOff>0</xdr:colOff>
                <xdr:row>8</xdr:row>
                <xdr:rowOff>171450</xdr:rowOff>
              </from>
              <to>
                <xdr:col>1</xdr:col>
                <xdr:colOff>0</xdr:colOff>
                <xdr:row>11</xdr:row>
                <xdr:rowOff>171450</xdr:rowOff>
              </to>
            </anchor>
          </controlPr>
        </control>
      </mc:Choice>
    </mc:AlternateContent>
  </controls>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400-000000000000}">
          <x14:formula1>
            <xm:f>'Data Validation'!$A$76:$A$117</xm:f>
          </x14:formula1>
          <xm:sqref>L3:L16</xm:sqref>
        </x14:dataValidation>
        <x14:dataValidation type="list" allowBlank="1" showInputMessage="1" showErrorMessage="1" xr:uid="{00000000-0002-0000-0400-000001000000}">
          <x14:formula1>
            <xm:f>'Data Validation'!$A$10:$A$15</xm:f>
          </x14:formula1>
          <xm:sqref>E3:E16</xm:sqref>
        </x14:dataValidation>
        <x14:dataValidation type="list" allowBlank="1" showInputMessage="1" showErrorMessage="1" xr:uid="{00000000-0002-0000-0400-000002000000}">
          <x14:formula1>
            <xm:f>'Data Validation'!$D$3:$D$4</xm:f>
          </x14:formula1>
          <xm:sqref>Q3:Q16</xm:sqref>
        </x14:dataValidation>
        <x14:dataValidation type="list" allowBlank="1" showInputMessage="1" showErrorMessage="1" xr:uid="{00000000-0002-0000-0400-000003000000}">
          <x14:formula1>
            <xm:f>'Data Validation'!$C$3:$C$6</xm:f>
          </x14:formula1>
          <xm:sqref>K3:K16</xm:sqref>
        </x14:dataValidation>
        <x14:dataValidation type="list" allowBlank="1" showInputMessage="1" showErrorMessage="1" xr:uid="{00000000-0002-0000-0400-000004000000}">
          <x14:formula1>
            <xm:f>'Data Validation'!$E$20:$E$48</xm:f>
          </x14:formula1>
          <xm:sqref>J3:J16</xm:sqref>
        </x14:dataValidation>
        <x14:dataValidation type="list" allowBlank="1" showInputMessage="1" showErrorMessage="1" xr:uid="{00000000-0002-0000-0400-000005000000}">
          <x14:formula1>
            <xm:f>'Data Validation'!$D$20:$D$47</xm:f>
          </x14:formula1>
          <xm:sqref>I3:I16</xm:sqref>
        </x14:dataValidation>
        <x14:dataValidation type="list" allowBlank="1" showInputMessage="1" showErrorMessage="1" xr:uid="{00000000-0002-0000-0400-000006000000}">
          <x14:formula1>
            <xm:f>'Data Validation'!$A$3:$A$7</xm:f>
          </x14:formula1>
          <xm:sqref>D3:D16</xm:sqref>
        </x14:dataValidation>
        <x14:dataValidation type="list" allowBlank="1" showInputMessage="1" showErrorMessage="1" xr:uid="{00000000-0002-0000-0400-000007000000}">
          <x14:formula1>
            <xm:f>'Data Validation'!$C$20:$C$71</xm:f>
          </x14:formula1>
          <xm:sqref>H3:H16</xm:sqref>
        </x14:dataValidation>
        <x14:dataValidation type="list" allowBlank="1" showInputMessage="1" showErrorMessage="1" xr:uid="{00000000-0002-0000-0400-000008000000}">
          <x14:formula1>
            <xm:f>'Data Validation'!$B$20:$B$56</xm:f>
          </x14:formula1>
          <xm:sqref>G3:G16</xm:sqref>
        </x14:dataValidation>
        <x14:dataValidation type="list" allowBlank="1" showInputMessage="1" showErrorMessage="1" xr:uid="{00000000-0002-0000-0400-000009000000}">
          <x14:formula1>
            <xm:f>'Data Validation'!$A$20:$A$37</xm:f>
          </x14:formula1>
          <xm:sqref>F3:F16</xm:sqref>
        </x14:dataValidation>
        <x14:dataValidation type="list" allowBlank="1" showInputMessage="1" showErrorMessage="1" xr:uid="{00000000-0002-0000-0400-00000A000000}">
          <x14:formula1>
            <xm:f>'Data Validation'!$E$3:$E$10</xm:f>
          </x14:formula1>
          <xm:sqref>M3:M16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5" tint="0.39997558519241921"/>
  </sheetPr>
  <dimension ref="A2:P117"/>
  <sheetViews>
    <sheetView workbookViewId="0">
      <selection activeCell="B111" sqref="B111"/>
    </sheetView>
  </sheetViews>
  <sheetFormatPr defaultRowHeight="14.25" x14ac:dyDescent="0.2"/>
  <cols>
    <col min="1" max="1" width="21.796875" customWidth="1"/>
    <col min="2" max="2" width="10.5" customWidth="1"/>
    <col min="3" max="3" width="16.69921875" customWidth="1"/>
    <col min="4" max="4" width="14.796875" customWidth="1"/>
    <col min="5" max="5" width="16.796875" customWidth="1"/>
  </cols>
  <sheetData>
    <row r="2" spans="1:16" x14ac:dyDescent="0.2">
      <c r="A2" s="2" t="s">
        <v>1</v>
      </c>
      <c r="C2" s="2" t="s">
        <v>25</v>
      </c>
      <c r="D2" s="2" t="s">
        <v>28</v>
      </c>
      <c r="E2" s="2" t="s">
        <v>13</v>
      </c>
      <c r="H2" s="252" t="s">
        <v>34</v>
      </c>
      <c r="I2" s="252"/>
      <c r="J2" s="252"/>
      <c r="K2" s="252"/>
    </row>
    <row r="3" spans="1:16" ht="15" x14ac:dyDescent="0.25">
      <c r="A3" s="1" t="s">
        <v>29</v>
      </c>
      <c r="C3" s="1">
        <v>1</v>
      </c>
      <c r="D3" s="1" t="s">
        <v>274</v>
      </c>
      <c r="E3" s="1" t="s">
        <v>18</v>
      </c>
      <c r="H3" s="243" t="s">
        <v>35</v>
      </c>
      <c r="I3" s="32">
        <f>COUNTIF('Audit to complete'!D16:D121,"3 and 4 Extended EYPP")</f>
        <v>0</v>
      </c>
      <c r="J3" s="242" t="s">
        <v>3</v>
      </c>
      <c r="K3" s="33" t="e">
        <f>COUNTIF('Audit to complete'!#REF!,"Standard")</f>
        <v>#REF!</v>
      </c>
    </row>
    <row r="4" spans="1:16" ht="15" x14ac:dyDescent="0.25">
      <c r="A4" s="1" t="s">
        <v>30</v>
      </c>
      <c r="C4" s="1">
        <v>2</v>
      </c>
      <c r="D4" s="1" t="s">
        <v>273</v>
      </c>
      <c r="E4" s="1" t="s">
        <v>15</v>
      </c>
      <c r="H4" s="244"/>
      <c r="I4" s="32">
        <f>COUNTIF('Audit to complete'!D16:D124,"3 and 4 Extended No EYPP")</f>
        <v>0</v>
      </c>
      <c r="J4" s="242"/>
      <c r="K4" s="33" t="e">
        <f>COUNTIF('Audit to complete'!#REF!,"Standard with DAF")</f>
        <v>#REF!</v>
      </c>
    </row>
    <row r="5" spans="1:16" ht="15" x14ac:dyDescent="0.25">
      <c r="A5" s="1" t="s">
        <v>32</v>
      </c>
      <c r="C5" s="1">
        <v>3</v>
      </c>
      <c r="E5" s="1" t="s">
        <v>17</v>
      </c>
      <c r="H5" s="243" t="s">
        <v>36</v>
      </c>
      <c r="I5" s="32">
        <f>COUNTIF('Audit to complete'!D16:D121,"3 and 4 Universal No EYPP")</f>
        <v>0</v>
      </c>
      <c r="J5" s="242" t="s">
        <v>4</v>
      </c>
      <c r="K5" s="33" t="e">
        <f>COUNTIF('Audit to complete'!#REF!,"Enhanced")</f>
        <v>#REF!</v>
      </c>
    </row>
    <row r="6" spans="1:16" ht="15" x14ac:dyDescent="0.25">
      <c r="A6" s="14" t="s">
        <v>31</v>
      </c>
      <c r="C6" s="1">
        <v>4</v>
      </c>
      <c r="E6" s="14" t="s">
        <v>271</v>
      </c>
      <c r="H6" s="244"/>
      <c r="I6" s="32">
        <f>COUNTIF('Audit to complete'!D16:D121,"3 and 4 Universal EYPP")</f>
        <v>0</v>
      </c>
      <c r="J6" s="242"/>
      <c r="K6" s="33" t="e">
        <f>COUNTIF('Audit to complete'!#REF!,"Enhanced with DAF")</f>
        <v>#REF!</v>
      </c>
    </row>
    <row r="7" spans="1:16" ht="15" x14ac:dyDescent="0.25">
      <c r="A7" s="1" t="s">
        <v>33</v>
      </c>
      <c r="E7" s="14" t="s">
        <v>272</v>
      </c>
      <c r="H7" s="243" t="s">
        <v>37</v>
      </c>
      <c r="I7" s="32">
        <f>COUNTIF('Audit to complete'!D16:D121,"3 and 4 Extended EYPP")</f>
        <v>0</v>
      </c>
      <c r="J7" s="242" t="s">
        <v>44</v>
      </c>
      <c r="K7" s="33" t="e">
        <f>SUM(K4,K6)</f>
        <v>#REF!</v>
      </c>
    </row>
    <row r="8" spans="1:16" ht="15" x14ac:dyDescent="0.25">
      <c r="E8" s="1" t="s">
        <v>16</v>
      </c>
      <c r="H8" s="245"/>
      <c r="I8" s="39">
        <f>COUNTIF('Audit to complete'!D16:D121,"3 and 4 Universal EYPP")</f>
        <v>0</v>
      </c>
      <c r="J8" s="246"/>
      <c r="K8" s="33" t="e">
        <f>COUNTIF('Audit to complete'!#REF!,"DAF")</f>
        <v>#REF!</v>
      </c>
    </row>
    <row r="9" spans="1:16" x14ac:dyDescent="0.2">
      <c r="A9" s="2" t="s">
        <v>2</v>
      </c>
      <c r="E9" s="1" t="s">
        <v>22</v>
      </c>
      <c r="H9" s="242" t="s">
        <v>38</v>
      </c>
      <c r="I9" s="242"/>
      <c r="J9" s="242"/>
      <c r="K9" s="242"/>
      <c r="L9" s="242"/>
      <c r="M9" s="242"/>
      <c r="N9" s="242"/>
      <c r="O9" s="242"/>
      <c r="P9" s="242"/>
    </row>
    <row r="10" spans="1:16" x14ac:dyDescent="0.2">
      <c r="A10" s="1" t="s">
        <v>3</v>
      </c>
      <c r="E10" s="1" t="s">
        <v>14</v>
      </c>
      <c r="H10" s="242" t="s">
        <v>6</v>
      </c>
      <c r="I10" s="242"/>
      <c r="J10" s="242"/>
      <c r="K10" s="242" t="s">
        <v>8</v>
      </c>
      <c r="L10" s="242"/>
      <c r="M10" s="242"/>
      <c r="N10" s="242" t="s">
        <v>9</v>
      </c>
      <c r="O10" s="242"/>
      <c r="P10" s="242"/>
    </row>
    <row r="11" spans="1:16" x14ac:dyDescent="0.2">
      <c r="A11" s="1" t="s">
        <v>4</v>
      </c>
      <c r="H11" s="36">
        <f>COUNTIF('Audit to complete'!E16:E121,A19)</f>
        <v>0</v>
      </c>
      <c r="I11" s="37">
        <f>INDEX(A19:A37,MATCH(LARGE($H$11:$H$29,1),H11:H29,0))</f>
        <v>0</v>
      </c>
      <c r="J11" s="38" t="s">
        <v>39</v>
      </c>
      <c r="K11" s="36">
        <f>COUNTIF('Audit to complete'!G16:G121,C19)</f>
        <v>0</v>
      </c>
      <c r="L11" s="37">
        <f>INDEX(C19:C71,MATCH(LARGE($K$11:$K$62,1),K11:K62,0))</f>
        <v>0</v>
      </c>
      <c r="M11" s="38" t="s">
        <v>39</v>
      </c>
      <c r="N11" s="36">
        <f>COUNTIF('Audit to complete'!H16:H121,D19)</f>
        <v>0</v>
      </c>
      <c r="O11" s="37">
        <f>INDEX(D19:D47,MATCH(LARGE($N$11:$N$39,1),N11:N39,0))</f>
        <v>0</v>
      </c>
      <c r="P11" s="38" t="s">
        <v>39</v>
      </c>
    </row>
    <row r="12" spans="1:16" x14ac:dyDescent="0.2">
      <c r="A12" s="14" t="s">
        <v>44</v>
      </c>
      <c r="H12" s="34">
        <f>COUNTIF('Audit to complete'!E16:E121,A20)</f>
        <v>0</v>
      </c>
      <c r="I12" s="35">
        <f>INDEX(A19:A37,MATCH(LARGE($H$11:$H$29,2),H11:H29,0))</f>
        <v>0</v>
      </c>
      <c r="J12" s="2" t="s">
        <v>40</v>
      </c>
      <c r="K12" s="36">
        <f>COUNTIF('Audit to complete'!G16:G121,C20)</f>
        <v>0</v>
      </c>
      <c r="L12" s="37">
        <f>INDEX(C19:C71,MATCH(LARGE($K$11:$K$62,2),K11:K62,0))</f>
        <v>0</v>
      </c>
      <c r="M12" s="2" t="s">
        <v>40</v>
      </c>
      <c r="N12" s="36">
        <f>COUNTIF('Audit to complete'!H16:H121,D20)</f>
        <v>0</v>
      </c>
      <c r="O12" s="37">
        <f>INDEX(D19:D47,MATCH(LARGE($N$11:$N$39,2),N11:N39,0))</f>
        <v>0</v>
      </c>
      <c r="P12" s="2" t="s">
        <v>40</v>
      </c>
    </row>
    <row r="13" spans="1:16" x14ac:dyDescent="0.2">
      <c r="A13" s="1" t="s">
        <v>42</v>
      </c>
      <c r="H13" s="34">
        <f>COUNTIF('Audit to complete'!E16:E121,A21)</f>
        <v>0</v>
      </c>
      <c r="I13" s="35">
        <f>INDEX(A19:A37,MATCH(LARGE($H$11:$H$29,3),H11:H29,0))</f>
        <v>0</v>
      </c>
      <c r="J13" s="2" t="s">
        <v>41</v>
      </c>
      <c r="K13" s="36">
        <f>COUNTIF('Audit to complete'!G16:G121,C21)</f>
        <v>0</v>
      </c>
      <c r="L13" s="37">
        <f>INDEX(C19:C71,MATCH(LARGE($K$11:$K$62,3),K11:K62,0))</f>
        <v>0</v>
      </c>
      <c r="M13" s="2" t="s">
        <v>41</v>
      </c>
      <c r="N13" s="36">
        <f>COUNTIF('Audit to complete'!H16:H121,D21)</f>
        <v>0</v>
      </c>
      <c r="O13" s="37">
        <f>INDEX(D19:D47,MATCH(LARGE($N$11:$N$39,3),N11:N39,0))</f>
        <v>0</v>
      </c>
      <c r="P13" s="2" t="s">
        <v>41</v>
      </c>
    </row>
    <row r="14" spans="1:16" x14ac:dyDescent="0.2">
      <c r="A14" s="1" t="s">
        <v>43</v>
      </c>
      <c r="H14" s="34">
        <f>COUNTIF('Audit to complete'!E16:E121,A22)</f>
        <v>0</v>
      </c>
      <c r="I14" s="42"/>
      <c r="J14" s="43"/>
      <c r="K14" s="36">
        <f>COUNTIF('Audit to complete'!G16:G121,C22)</f>
        <v>0</v>
      </c>
      <c r="L14" s="42"/>
      <c r="M14" s="43"/>
      <c r="N14" s="40">
        <f>COUNTIF('Audit to complete'!H16:H121,D22)</f>
        <v>0</v>
      </c>
      <c r="O14" s="42"/>
      <c r="P14" s="43"/>
    </row>
    <row r="15" spans="1:16" x14ac:dyDescent="0.2">
      <c r="A15" s="14" t="s">
        <v>21</v>
      </c>
      <c r="H15" s="34">
        <f>COUNTIF('Audit to complete'!E16:E121,A23)</f>
        <v>0</v>
      </c>
      <c r="I15" s="44"/>
      <c r="J15" s="45"/>
      <c r="K15" s="36">
        <f>COUNTIF('Audit to complete'!G16:G121,C23)</f>
        <v>0</v>
      </c>
      <c r="L15" s="44"/>
      <c r="M15" s="45"/>
      <c r="N15" s="40">
        <f>COUNTIF('Audit to complete'!H16:H121,D23)</f>
        <v>0</v>
      </c>
      <c r="O15" s="44"/>
      <c r="P15" s="45"/>
    </row>
    <row r="16" spans="1:16" x14ac:dyDescent="0.2">
      <c r="H16" s="34">
        <f>COUNTIF('Audit to complete'!E16:E121,A24)</f>
        <v>0</v>
      </c>
      <c r="I16" s="44"/>
      <c r="J16" s="45"/>
      <c r="K16" s="36">
        <f>COUNTIF('Audit to complete'!G16:G121,C24)</f>
        <v>0</v>
      </c>
      <c r="L16" s="44"/>
      <c r="M16" s="45"/>
      <c r="N16" s="40">
        <f>COUNTIF('Audit to complete'!H16:H121,D24)</f>
        <v>0</v>
      </c>
      <c r="O16" s="44"/>
      <c r="P16" s="45"/>
    </row>
    <row r="17" spans="1:16" x14ac:dyDescent="0.2">
      <c r="A17" s="242" t="s">
        <v>5</v>
      </c>
      <c r="B17" s="242"/>
      <c r="C17" s="242"/>
      <c r="D17" s="242"/>
      <c r="E17" s="242"/>
      <c r="H17" s="34">
        <f>COUNTIF('Audit to complete'!E16:E121,A25)</f>
        <v>0</v>
      </c>
      <c r="I17" s="44"/>
      <c r="J17" s="45"/>
      <c r="K17" s="36">
        <f>COUNTIF('Audit to complete'!G16:G121,C25)</f>
        <v>0</v>
      </c>
      <c r="L17" s="44"/>
      <c r="M17" s="45"/>
      <c r="N17" s="40">
        <f>COUNTIF('Audit to complete'!H16:H121,D25)</f>
        <v>0</v>
      </c>
      <c r="O17" s="44"/>
      <c r="P17" s="45"/>
    </row>
    <row r="18" spans="1:16" x14ac:dyDescent="0.2">
      <c r="A18" s="2" t="s">
        <v>6</v>
      </c>
      <c r="B18" s="2" t="s">
        <v>7</v>
      </c>
      <c r="C18" s="2" t="s">
        <v>8</v>
      </c>
      <c r="D18" s="2" t="s">
        <v>9</v>
      </c>
      <c r="E18" s="2" t="s">
        <v>24</v>
      </c>
      <c r="H18" s="34">
        <f>COUNTIF('Audit to complete'!E16:E121,A26)</f>
        <v>0</v>
      </c>
      <c r="I18" s="44"/>
      <c r="J18" s="45"/>
      <c r="K18" s="36">
        <f>COUNTIF('Audit to complete'!G16:G121,C26)</f>
        <v>0</v>
      </c>
      <c r="L18" s="44"/>
      <c r="M18" s="45"/>
      <c r="N18" s="40">
        <f>COUNTIF('Audit to complete'!H16:H121,D26)</f>
        <v>0</v>
      </c>
      <c r="O18" s="44"/>
      <c r="P18" s="45"/>
    </row>
    <row r="19" spans="1:16" x14ac:dyDescent="0.2">
      <c r="A19" s="48">
        <v>0</v>
      </c>
      <c r="B19" s="48">
        <v>0</v>
      </c>
      <c r="C19" s="48">
        <v>0</v>
      </c>
      <c r="D19" s="48">
        <v>0</v>
      </c>
      <c r="E19" s="48">
        <v>0</v>
      </c>
      <c r="H19" s="34">
        <f>COUNTIF('Audit to complete'!E16:E121,A27)</f>
        <v>0</v>
      </c>
      <c r="I19" s="44"/>
      <c r="J19" s="45"/>
      <c r="K19" s="36">
        <f>COUNTIF('Audit to complete'!G16:G121,C27)</f>
        <v>0</v>
      </c>
      <c r="L19" s="44"/>
      <c r="M19" s="45"/>
      <c r="N19" s="40">
        <f>COUNTIF('Audit to complete'!H16:H121,D27)</f>
        <v>0</v>
      </c>
      <c r="O19" s="44"/>
      <c r="P19" s="45"/>
    </row>
    <row r="20" spans="1:16" x14ac:dyDescent="0.2">
      <c r="A20" s="18">
        <v>1.01</v>
      </c>
      <c r="B20" s="1">
        <v>1.01</v>
      </c>
      <c r="C20" s="1">
        <v>1.01</v>
      </c>
      <c r="D20" s="1">
        <v>1.01</v>
      </c>
      <c r="E20" s="1">
        <v>1.01</v>
      </c>
      <c r="H20" s="34">
        <f>COUNTIF('Audit to complete'!E16:E121,A28)</f>
        <v>0</v>
      </c>
      <c r="I20" s="44"/>
      <c r="J20" s="45"/>
      <c r="K20" s="36">
        <f>COUNTIF('Audit to complete'!G16:G121,C28)</f>
        <v>0</v>
      </c>
      <c r="L20" s="44"/>
      <c r="M20" s="45"/>
      <c r="N20" s="40">
        <f>COUNTIF('Audit to complete'!H16:H121,D28)</f>
        <v>0</v>
      </c>
      <c r="O20" s="44"/>
      <c r="P20" s="45"/>
    </row>
    <row r="21" spans="1:16" x14ac:dyDescent="0.2">
      <c r="A21" s="18">
        <v>1.02</v>
      </c>
      <c r="B21" s="1">
        <v>1.02</v>
      </c>
      <c r="C21" s="1">
        <v>1.02</v>
      </c>
      <c r="D21" s="1">
        <v>1.02</v>
      </c>
      <c r="E21" s="1">
        <v>1.02</v>
      </c>
      <c r="H21" s="34">
        <f>COUNTIF('Audit to complete'!E16:E121,A29)</f>
        <v>0</v>
      </c>
      <c r="I21" s="44"/>
      <c r="J21" s="45"/>
      <c r="K21" s="36">
        <f>COUNTIF('Audit to complete'!G16:G121,C29)</f>
        <v>0</v>
      </c>
      <c r="L21" s="44"/>
      <c r="M21" s="45"/>
      <c r="N21" s="40">
        <f>COUNTIF('Audit to complete'!H16:H121,D29)</f>
        <v>0</v>
      </c>
      <c r="O21" s="44"/>
      <c r="P21" s="45"/>
    </row>
    <row r="22" spans="1:16" x14ac:dyDescent="0.2">
      <c r="A22" s="18">
        <v>1.03</v>
      </c>
      <c r="B22" s="1">
        <v>1.03</v>
      </c>
      <c r="C22" s="1">
        <v>1.03</v>
      </c>
      <c r="D22" s="1">
        <v>1.03</v>
      </c>
      <c r="E22" s="1">
        <v>1.03</v>
      </c>
      <c r="H22" s="34">
        <f>COUNTIF('Audit to complete'!E16:E121,A30)</f>
        <v>0</v>
      </c>
      <c r="I22" s="44"/>
      <c r="J22" s="45"/>
      <c r="K22" s="36">
        <f>COUNTIF('Audit to complete'!G16:G121,C30)</f>
        <v>0</v>
      </c>
      <c r="L22" s="44"/>
      <c r="M22" s="45"/>
      <c r="N22" s="40">
        <f>COUNTIF('Audit to complete'!H16:H121,D30)</f>
        <v>0</v>
      </c>
      <c r="O22" s="44"/>
      <c r="P22" s="45"/>
    </row>
    <row r="23" spans="1:16" x14ac:dyDescent="0.2">
      <c r="A23" s="18">
        <v>1.04</v>
      </c>
      <c r="B23" s="1">
        <v>1.04</v>
      </c>
      <c r="C23" s="1">
        <v>1.04</v>
      </c>
      <c r="D23" s="1">
        <v>1.04</v>
      </c>
      <c r="E23" s="1">
        <v>1.04</v>
      </c>
      <c r="H23" s="34">
        <f>COUNTIF('Audit to complete'!E16:E121,A31)</f>
        <v>0</v>
      </c>
      <c r="I23" s="44"/>
      <c r="J23" s="45"/>
      <c r="K23" s="36">
        <f>COUNTIF('Audit to complete'!G16:G121,C31)</f>
        <v>0</v>
      </c>
      <c r="L23" s="44"/>
      <c r="M23" s="45"/>
      <c r="N23" s="40">
        <f>COUNTIF('Audit to complete'!H16:H121,D31)</f>
        <v>0</v>
      </c>
      <c r="O23" s="44"/>
      <c r="P23" s="45"/>
    </row>
    <row r="24" spans="1:16" x14ac:dyDescent="0.2">
      <c r="A24" s="18">
        <v>1.05</v>
      </c>
      <c r="B24" s="1">
        <v>1.05</v>
      </c>
      <c r="C24" s="1">
        <v>1.05</v>
      </c>
      <c r="D24" s="1">
        <v>1.05</v>
      </c>
      <c r="E24" s="1">
        <v>1.05</v>
      </c>
      <c r="H24" s="34">
        <f>COUNTIF('Audit to complete'!E16:E121,A32)</f>
        <v>0</v>
      </c>
      <c r="I24" s="44"/>
      <c r="J24" s="45"/>
      <c r="K24" s="36">
        <f>COUNTIF('Audit to complete'!G16:G121,C32)</f>
        <v>0</v>
      </c>
      <c r="L24" s="44"/>
      <c r="M24" s="45"/>
      <c r="N24" s="40">
        <f>COUNTIF('Audit to complete'!H16:H121,D32)</f>
        <v>0</v>
      </c>
      <c r="O24" s="44"/>
      <c r="P24" s="45"/>
    </row>
    <row r="25" spans="1:16" x14ac:dyDescent="0.2">
      <c r="A25" s="18">
        <v>1.06</v>
      </c>
      <c r="B25" s="1">
        <v>1.06</v>
      </c>
      <c r="C25" s="1">
        <v>1.06</v>
      </c>
      <c r="D25" s="1">
        <v>1.06</v>
      </c>
      <c r="E25" s="1">
        <v>1.06</v>
      </c>
      <c r="H25" s="34">
        <f>COUNTIF('Audit to complete'!E16:E121,A33)</f>
        <v>0</v>
      </c>
      <c r="I25" s="44"/>
      <c r="J25" s="45"/>
      <c r="K25" s="36">
        <f>COUNTIF('Audit to complete'!G16:G121,C33)</f>
        <v>0</v>
      </c>
      <c r="L25" s="44"/>
      <c r="M25" s="45"/>
      <c r="N25" s="40">
        <f>COUNTIF('Audit to complete'!H16:H121,D33)</f>
        <v>0</v>
      </c>
      <c r="O25" s="44"/>
      <c r="P25" s="45"/>
    </row>
    <row r="26" spans="1:16" x14ac:dyDescent="0.2">
      <c r="A26" s="18">
        <v>1.07</v>
      </c>
      <c r="B26" s="1">
        <v>1.07</v>
      </c>
      <c r="C26" s="1">
        <v>1.07</v>
      </c>
      <c r="D26" s="1">
        <v>1.07</v>
      </c>
      <c r="E26" s="1">
        <v>1.07</v>
      </c>
      <c r="H26" s="34">
        <f>COUNTIF('Audit to complete'!E16:E121,A34)</f>
        <v>0</v>
      </c>
      <c r="I26" s="44"/>
      <c r="J26" s="45"/>
      <c r="K26" s="36">
        <f>COUNTIF('Audit to complete'!G16:G121,C34)</f>
        <v>0</v>
      </c>
      <c r="L26" s="44"/>
      <c r="M26" s="45"/>
      <c r="N26" s="40">
        <f>COUNTIF('Audit to complete'!H16:H121,D34)</f>
        <v>0</v>
      </c>
      <c r="O26" s="44"/>
      <c r="P26" s="45"/>
    </row>
    <row r="27" spans="1:16" x14ac:dyDescent="0.2">
      <c r="A27" s="18">
        <v>1.08</v>
      </c>
      <c r="B27" s="1">
        <v>1.08</v>
      </c>
      <c r="C27" s="1">
        <v>1.08</v>
      </c>
      <c r="D27" s="1">
        <v>2.0099999999999998</v>
      </c>
      <c r="E27" s="1">
        <v>1.08</v>
      </c>
      <c r="H27" s="34">
        <f>COUNTIF('Audit to complete'!E16:E122,A35)</f>
        <v>0</v>
      </c>
      <c r="I27" s="44"/>
      <c r="J27" s="45"/>
      <c r="K27" s="36">
        <f>COUNTIF('Audit to complete'!G16:G121,C35)</f>
        <v>0</v>
      </c>
      <c r="L27" s="44"/>
      <c r="M27" s="45"/>
      <c r="N27" s="40">
        <f>COUNTIF('Audit to complete'!H16:H121,D35)</f>
        <v>0</v>
      </c>
      <c r="O27" s="44"/>
      <c r="P27" s="45"/>
    </row>
    <row r="28" spans="1:16" x14ac:dyDescent="0.2">
      <c r="A28" s="18">
        <v>1.0900000000000001</v>
      </c>
      <c r="B28" s="1">
        <v>1.0900000000000001</v>
      </c>
      <c r="C28" s="1">
        <v>2.0099999999999998</v>
      </c>
      <c r="D28" s="1">
        <v>2.02</v>
      </c>
      <c r="E28" s="1">
        <v>1.0900000000000001</v>
      </c>
      <c r="H28" s="34">
        <f>COUNTIF('Audit to complete'!E16:E123,A36)</f>
        <v>0</v>
      </c>
      <c r="I28" s="44"/>
      <c r="J28" s="45"/>
      <c r="K28" s="36">
        <f>COUNTIF('Audit to complete'!G16:G121,C36)</f>
        <v>0</v>
      </c>
      <c r="L28" s="44"/>
      <c r="M28" s="45"/>
      <c r="N28" s="40">
        <f>COUNTIF('Audit to complete'!H16:H121,D36)</f>
        <v>0</v>
      </c>
      <c r="O28" s="44"/>
      <c r="P28" s="45"/>
    </row>
    <row r="29" spans="1:16" x14ac:dyDescent="0.2">
      <c r="A29" s="19">
        <v>2.0099999999999998</v>
      </c>
      <c r="B29" s="15">
        <v>1.1000000000000001</v>
      </c>
      <c r="C29" s="1">
        <v>2.02</v>
      </c>
      <c r="D29" s="1">
        <v>2.0299999999999998</v>
      </c>
      <c r="E29" s="16">
        <v>1.1000000000000001</v>
      </c>
      <c r="H29" s="34">
        <f>COUNTIF('Audit to complete'!E16:E124,A37)</f>
        <v>0</v>
      </c>
      <c r="I29" s="44"/>
      <c r="J29" s="45"/>
      <c r="K29" s="36">
        <f>COUNTIF('Audit to complete'!G16:G121,C37)</f>
        <v>0</v>
      </c>
      <c r="L29" s="44"/>
      <c r="M29" s="45"/>
      <c r="N29" s="40">
        <f>COUNTIF('Audit to complete'!H16:H121,D37)</f>
        <v>0</v>
      </c>
      <c r="O29" s="44"/>
      <c r="P29" s="45"/>
    </row>
    <row r="30" spans="1:16" x14ac:dyDescent="0.2">
      <c r="A30" s="19">
        <v>2.02</v>
      </c>
      <c r="B30" s="14">
        <v>1.1100000000000001</v>
      </c>
      <c r="C30" s="1">
        <v>2.0299999999999998</v>
      </c>
      <c r="D30" s="1">
        <v>2.04</v>
      </c>
      <c r="E30" s="1">
        <v>1.1100000000000001</v>
      </c>
      <c r="H30" s="253" t="s">
        <v>7</v>
      </c>
      <c r="I30" s="253"/>
      <c r="J30" s="253"/>
      <c r="K30" s="36">
        <f>COUNTIF('Audit to complete'!G16:G121,C38)</f>
        <v>0</v>
      </c>
      <c r="L30" s="44"/>
      <c r="M30" s="45"/>
      <c r="N30" s="40">
        <f>COUNTIF('Audit to complete'!H16:H121,D38)</f>
        <v>0</v>
      </c>
      <c r="O30" s="44"/>
      <c r="P30" s="45"/>
    </row>
    <row r="31" spans="1:16" x14ac:dyDescent="0.2">
      <c r="A31" s="19">
        <v>2.0299999999999998</v>
      </c>
      <c r="B31" s="15">
        <v>1.1200000000000001</v>
      </c>
      <c r="C31" s="1">
        <v>2.04</v>
      </c>
      <c r="D31" s="1">
        <v>2.0499999999999998</v>
      </c>
      <c r="E31" s="1">
        <v>1.1200000000000001</v>
      </c>
      <c r="H31" s="34">
        <f>COUNTIF('Audit to complete'!F16:F121,B19)</f>
        <v>0</v>
      </c>
      <c r="I31" s="35">
        <f>INDEX(B19:B56,MATCH(LARGE($H$31:$H$67,1),H31:H67,0))</f>
        <v>0</v>
      </c>
      <c r="J31" s="2" t="s">
        <v>39</v>
      </c>
      <c r="K31" s="36">
        <f>COUNTIF('Audit to complete'!G16:G121,C39)</f>
        <v>0</v>
      </c>
      <c r="L31" s="44"/>
      <c r="M31" s="45"/>
      <c r="N31" s="40">
        <f>COUNTIF('Audit to complete'!H16:H121,D39)</f>
        <v>0</v>
      </c>
      <c r="O31" s="44"/>
      <c r="P31" s="45"/>
    </row>
    <row r="32" spans="1:16" x14ac:dyDescent="0.2">
      <c r="A32" s="19">
        <v>2.04</v>
      </c>
      <c r="B32" s="14">
        <v>1.1299999999999999</v>
      </c>
      <c r="C32" s="1">
        <v>2.0499999999999998</v>
      </c>
      <c r="D32" s="1">
        <v>2.06</v>
      </c>
      <c r="E32" s="14">
        <v>1.1299999999999999</v>
      </c>
      <c r="H32" s="34">
        <f>COUNTIF('Audit to complete'!F16:F121,B20)</f>
        <v>0</v>
      </c>
      <c r="I32" s="35">
        <f>INDEX(B19:B56,MATCH(LARGE($H$31:$H$67,2),H31:H67,0))</f>
        <v>0</v>
      </c>
      <c r="J32" s="2" t="s">
        <v>40</v>
      </c>
      <c r="K32" s="36">
        <f>COUNTIF('Audit to complete'!G16:G121,C40)</f>
        <v>0</v>
      </c>
      <c r="L32" s="44"/>
      <c r="M32" s="45"/>
      <c r="N32" s="40">
        <f>COUNTIF('Audit to complete'!H16:H121,D40)</f>
        <v>0</v>
      </c>
      <c r="O32" s="44"/>
      <c r="P32" s="45"/>
    </row>
    <row r="33" spans="1:16" x14ac:dyDescent="0.2">
      <c r="A33" s="19">
        <v>2.0499999999999998</v>
      </c>
      <c r="B33" s="15">
        <v>1.1399999999999999</v>
      </c>
      <c r="C33" s="1">
        <v>2.06</v>
      </c>
      <c r="D33" s="1">
        <v>2.0699999999999998</v>
      </c>
      <c r="E33" s="14">
        <v>1.1399999999999999</v>
      </c>
      <c r="H33" s="34">
        <f>COUNTIF('Audit to complete'!F16:F121,B21)</f>
        <v>0</v>
      </c>
      <c r="I33" s="35">
        <f>INDEX(B19:B56,MATCH(LARGE($H$31:$H$67,2),H31:H67,0))</f>
        <v>0</v>
      </c>
      <c r="J33" s="2" t="s">
        <v>41</v>
      </c>
      <c r="K33" s="36">
        <f>COUNTIF('Audit to complete'!G16:G121,C41)</f>
        <v>0</v>
      </c>
      <c r="L33" s="44"/>
      <c r="M33" s="45"/>
      <c r="N33" s="40">
        <f>COUNTIF('Audit to complete'!H16:H121,D41)</f>
        <v>0</v>
      </c>
      <c r="O33" s="44"/>
      <c r="P33" s="45"/>
    </row>
    <row r="34" spans="1:16" x14ac:dyDescent="0.2">
      <c r="A34" s="19">
        <v>2.06</v>
      </c>
      <c r="B34" s="14">
        <v>1.1499999999999999</v>
      </c>
      <c r="C34" s="1">
        <v>2.0699999999999998</v>
      </c>
      <c r="D34" s="1">
        <v>2.08</v>
      </c>
      <c r="E34" s="14">
        <v>2.0099999999999998</v>
      </c>
      <c r="H34" s="34">
        <f>COUNTIF('Audit to complete'!F16:F121,B22)</f>
        <v>0</v>
      </c>
      <c r="I34" s="248"/>
      <c r="J34" s="249"/>
      <c r="K34" s="36">
        <f>COUNTIF('Audit to complete'!G16:G121,C42)</f>
        <v>0</v>
      </c>
      <c r="L34" s="44"/>
      <c r="M34" s="45"/>
      <c r="N34" s="40">
        <f>COUNTIF('Audit to complete'!H16:H121,D42)</f>
        <v>0</v>
      </c>
      <c r="O34" s="44"/>
      <c r="P34" s="45"/>
    </row>
    <row r="35" spans="1:16" x14ac:dyDescent="0.2">
      <c r="A35" s="19">
        <v>3.01</v>
      </c>
      <c r="B35" s="15">
        <v>1.1599999999999999</v>
      </c>
      <c r="C35" s="1">
        <v>2.08</v>
      </c>
      <c r="D35" s="1">
        <v>2.09</v>
      </c>
      <c r="E35" s="14">
        <v>2.02</v>
      </c>
      <c r="H35" s="34">
        <f>COUNTIF('Audit to complete'!F16:F121,B23)</f>
        <v>0</v>
      </c>
      <c r="I35" s="250"/>
      <c r="J35" s="251"/>
      <c r="K35" s="36">
        <f>COUNTIF('Audit to complete'!G16:G121,C43)</f>
        <v>0</v>
      </c>
      <c r="L35" s="44"/>
      <c r="M35" s="45"/>
      <c r="N35" s="40">
        <f>COUNTIF('Audit to complete'!H16:H121,D43)</f>
        <v>0</v>
      </c>
      <c r="O35" s="44"/>
      <c r="P35" s="45"/>
    </row>
    <row r="36" spans="1:16" x14ac:dyDescent="0.2">
      <c r="A36" s="19">
        <v>3.02</v>
      </c>
      <c r="B36" s="14">
        <v>1.17</v>
      </c>
      <c r="C36" s="14">
        <v>3.01</v>
      </c>
      <c r="D36" s="15">
        <v>2.1</v>
      </c>
      <c r="E36" s="14">
        <v>2.0299999999999998</v>
      </c>
      <c r="H36" s="34">
        <f>COUNTIF('Audit to complete'!F16:F121,B24)</f>
        <v>0</v>
      </c>
      <c r="I36" s="250"/>
      <c r="J36" s="251"/>
      <c r="K36" s="36">
        <f>COUNTIF('Audit to complete'!G16:G121,C44)</f>
        <v>0</v>
      </c>
      <c r="L36" s="44"/>
      <c r="M36" s="45"/>
      <c r="N36" s="40">
        <f>COUNTIF('Audit to complete'!H16:H121,D44)</f>
        <v>0</v>
      </c>
      <c r="O36" s="44"/>
      <c r="P36" s="45"/>
    </row>
    <row r="37" spans="1:16" x14ac:dyDescent="0.2">
      <c r="A37" s="19">
        <v>3.03</v>
      </c>
      <c r="B37" s="14">
        <v>1.18</v>
      </c>
      <c r="C37" s="14">
        <v>3.02</v>
      </c>
      <c r="D37" s="14">
        <v>2.11</v>
      </c>
      <c r="E37" s="14">
        <v>2.04</v>
      </c>
      <c r="H37" s="34">
        <f>COUNTIF('Audit to complete'!F16:F121,B25)</f>
        <v>0</v>
      </c>
      <c r="I37" s="250"/>
      <c r="J37" s="251"/>
      <c r="K37" s="36">
        <f>COUNTIF('Audit to complete'!G16:G121,C45)</f>
        <v>0</v>
      </c>
      <c r="L37" s="44"/>
      <c r="M37" s="45"/>
      <c r="N37" s="40">
        <f>COUNTIF('Audit to complete'!H16:H121,D45)</f>
        <v>0</v>
      </c>
      <c r="O37" s="44"/>
      <c r="P37" s="45"/>
    </row>
    <row r="38" spans="1:16" x14ac:dyDescent="0.2">
      <c r="B38" s="14">
        <v>2.0099999999999998</v>
      </c>
      <c r="C38" s="14">
        <v>3.03</v>
      </c>
      <c r="D38" s="14">
        <v>2.12</v>
      </c>
      <c r="E38" s="14">
        <v>2.0499999999999998</v>
      </c>
      <c r="H38" s="34">
        <f>COUNTIF('Audit to complete'!F16:F121,B26)</f>
        <v>0</v>
      </c>
      <c r="I38" s="250"/>
      <c r="J38" s="251"/>
      <c r="K38" s="36">
        <f>COUNTIF('Audit to complete'!G16:G121,C46)</f>
        <v>0</v>
      </c>
      <c r="L38" s="44"/>
      <c r="M38" s="45"/>
      <c r="N38" s="41">
        <f>COUNTIF('Audit to complete'!H16:H121,D46)</f>
        <v>0</v>
      </c>
      <c r="O38" s="44"/>
      <c r="P38" s="45"/>
    </row>
    <row r="39" spans="1:16" x14ac:dyDescent="0.2">
      <c r="B39" s="14">
        <v>2.02</v>
      </c>
      <c r="C39" s="14">
        <v>3.04</v>
      </c>
      <c r="D39" s="14">
        <v>3.01</v>
      </c>
      <c r="E39" s="14">
        <v>2.06</v>
      </c>
      <c r="H39" s="34">
        <f>COUNTIF('Audit to complete'!F16:F121,B27)</f>
        <v>0</v>
      </c>
      <c r="I39" s="250"/>
      <c r="J39" s="251"/>
      <c r="K39" s="36">
        <f>COUNTIF('Audit to complete'!G16:G121,C47)</f>
        <v>0</v>
      </c>
      <c r="L39" s="44"/>
      <c r="M39" s="45"/>
      <c r="N39" s="41">
        <f>COUNTIF('Audit to complete'!H16:H122,D47)</f>
        <v>0</v>
      </c>
      <c r="O39" s="46"/>
      <c r="P39" s="47"/>
    </row>
    <row r="40" spans="1:16" x14ac:dyDescent="0.2">
      <c r="B40" s="14">
        <v>2.0299999999999998</v>
      </c>
      <c r="C40" s="14">
        <v>3.05</v>
      </c>
      <c r="D40" s="14">
        <v>3.02</v>
      </c>
      <c r="E40" s="14">
        <v>2.0699999999999998</v>
      </c>
      <c r="H40" s="34">
        <f>COUNTIF('Audit to complete'!F16:F121,B28)</f>
        <v>0</v>
      </c>
      <c r="I40" s="250"/>
      <c r="J40" s="251"/>
      <c r="K40" s="36">
        <f>COUNTIF('Audit to complete'!G16:G121,C48)</f>
        <v>0</v>
      </c>
      <c r="L40" s="44"/>
      <c r="M40" s="45"/>
      <c r="N40" s="247" t="s">
        <v>24</v>
      </c>
      <c r="O40" s="247"/>
      <c r="P40" s="247"/>
    </row>
    <row r="41" spans="1:16" x14ac:dyDescent="0.2">
      <c r="B41" s="14">
        <v>2.04</v>
      </c>
      <c r="C41" s="14">
        <v>3.06</v>
      </c>
      <c r="D41" s="14">
        <v>3.03</v>
      </c>
      <c r="E41" s="14">
        <v>2.08</v>
      </c>
      <c r="H41" s="34">
        <f>COUNTIF('Audit to complete'!F16:F121,B29)</f>
        <v>0</v>
      </c>
      <c r="I41" s="250"/>
      <c r="J41" s="251"/>
      <c r="K41" s="36">
        <f>COUNTIF('Audit to complete'!G16:G121,C49)</f>
        <v>0</v>
      </c>
      <c r="L41" s="44"/>
      <c r="M41" s="45"/>
      <c r="N41" s="34">
        <f>COUNTIF('Audit to complete'!I16:I121,E19)</f>
        <v>0</v>
      </c>
      <c r="O41" s="68">
        <f>INDEX(E19:E48,MATCH(LARGE($N$41:$N$70,1),N41:N70,0))</f>
        <v>0</v>
      </c>
      <c r="P41" s="2" t="s">
        <v>39</v>
      </c>
    </row>
    <row r="42" spans="1:16" x14ac:dyDescent="0.2">
      <c r="B42" s="14">
        <v>2.0499999999999998</v>
      </c>
      <c r="C42" s="14">
        <v>4.01</v>
      </c>
      <c r="D42" s="14">
        <v>3.04</v>
      </c>
      <c r="E42" s="14">
        <v>2.09</v>
      </c>
      <c r="H42" s="34">
        <f>COUNTIF('Audit to complete'!F16:F121,B30)</f>
        <v>0</v>
      </c>
      <c r="I42" s="250"/>
      <c r="J42" s="251"/>
      <c r="K42" s="36">
        <f>COUNTIF('Audit to complete'!G16:G121,C50)</f>
        <v>0</v>
      </c>
      <c r="L42" s="44"/>
      <c r="M42" s="45"/>
      <c r="N42" s="34">
        <f>COUNTIF('Audit to complete'!I16:I121,E20)</f>
        <v>0</v>
      </c>
      <c r="O42" s="68">
        <f>INDEX(E19:E48,MATCH(LARGE($N$41:$N$70,2),N41:N70,0))</f>
        <v>0</v>
      </c>
      <c r="P42" s="2" t="s">
        <v>40</v>
      </c>
    </row>
    <row r="43" spans="1:16" x14ac:dyDescent="0.2">
      <c r="B43" s="14">
        <v>2.06</v>
      </c>
      <c r="C43" s="14">
        <v>4.0199999999999996</v>
      </c>
      <c r="D43" s="14">
        <v>3.05</v>
      </c>
      <c r="E43" s="15">
        <v>2.1</v>
      </c>
      <c r="H43" s="34">
        <f>COUNTIF('Audit to complete'!F16:F121,B31)</f>
        <v>0</v>
      </c>
      <c r="I43" s="250"/>
      <c r="J43" s="251"/>
      <c r="K43" s="36">
        <f>COUNTIF('Audit to complete'!G16:G121,C51)</f>
        <v>0</v>
      </c>
      <c r="L43" s="44"/>
      <c r="M43" s="45"/>
      <c r="N43" s="34">
        <f>COUNTIF('Audit to complete'!I16:I121,E21)</f>
        <v>0</v>
      </c>
      <c r="O43" s="68">
        <f>INDEX(E19:E48,MATCH(LARGE($N$41:$N$70,3),N41:N70,0))</f>
        <v>0</v>
      </c>
      <c r="P43" s="67" t="s">
        <v>41</v>
      </c>
    </row>
    <row r="44" spans="1:16" x14ac:dyDescent="0.2">
      <c r="B44" s="14">
        <v>2.0699999999999998</v>
      </c>
      <c r="C44" s="14">
        <v>4.03</v>
      </c>
      <c r="D44" s="14">
        <v>3.06</v>
      </c>
      <c r="E44" s="14">
        <v>3.01</v>
      </c>
      <c r="H44" s="34">
        <f>COUNTIF('Audit to complete'!F16:F121,B32)</f>
        <v>0</v>
      </c>
      <c r="I44" s="250"/>
      <c r="J44" s="251"/>
      <c r="K44" s="36">
        <f>COUNTIF('Audit to complete'!G16:G121,C52)</f>
        <v>0</v>
      </c>
      <c r="L44" s="44"/>
      <c r="M44" s="45"/>
      <c r="N44" s="34">
        <f>COUNTIF('Audit to complete'!I16:I121,E22)</f>
        <v>0</v>
      </c>
      <c r="O44" s="57"/>
      <c r="P44" s="57"/>
    </row>
    <row r="45" spans="1:16" x14ac:dyDescent="0.2">
      <c r="B45" s="14">
        <v>2.08</v>
      </c>
      <c r="C45" s="14">
        <v>4.04</v>
      </c>
      <c r="D45" s="14">
        <v>3.07</v>
      </c>
      <c r="E45" s="14">
        <v>3.02</v>
      </c>
      <c r="H45" s="34">
        <f>COUNTIF('Audit to complete'!F16:F121,B33)</f>
        <v>0</v>
      </c>
      <c r="I45" s="250"/>
      <c r="J45" s="251"/>
      <c r="K45" s="36">
        <f>COUNTIF('Audit to complete'!G16:G121,C53)</f>
        <v>0</v>
      </c>
      <c r="L45" s="44"/>
      <c r="M45" s="45"/>
      <c r="N45" s="34">
        <f>COUNTIF('Audit to complete'!I16:I121,E23)</f>
        <v>0</v>
      </c>
      <c r="O45" s="57"/>
      <c r="P45" s="57"/>
    </row>
    <row r="46" spans="1:16" x14ac:dyDescent="0.2">
      <c r="B46" s="14">
        <v>2.09</v>
      </c>
      <c r="C46" s="14">
        <v>4.05</v>
      </c>
      <c r="D46" s="14">
        <v>3.08</v>
      </c>
      <c r="E46" s="14">
        <v>3.03</v>
      </c>
      <c r="H46" s="34">
        <f>COUNTIF('Audit to complete'!F16:F121,B34)</f>
        <v>0</v>
      </c>
      <c r="I46" s="250"/>
      <c r="J46" s="251"/>
      <c r="K46" s="36">
        <f>COUNTIF('Audit to complete'!G16:G121,C54)</f>
        <v>0</v>
      </c>
      <c r="L46" s="44"/>
      <c r="M46" s="45"/>
      <c r="N46" s="34">
        <f>COUNTIF('Audit to complete'!I16:I121,E24)</f>
        <v>0</v>
      </c>
      <c r="O46" s="57"/>
      <c r="P46" s="57"/>
    </row>
    <row r="47" spans="1:16" x14ac:dyDescent="0.2">
      <c r="B47" s="16">
        <v>2.1</v>
      </c>
      <c r="C47" s="14">
        <v>4.0599999999999996</v>
      </c>
      <c r="D47" s="14">
        <v>3.09</v>
      </c>
      <c r="E47" s="14">
        <v>3.04</v>
      </c>
      <c r="H47" s="34">
        <f>COUNTIF('Audit to complete'!F16:F121,B35)</f>
        <v>0</v>
      </c>
      <c r="I47" s="250"/>
      <c r="J47" s="251"/>
      <c r="K47" s="36">
        <f>COUNTIF('Audit to complete'!G16:G121,C55)</f>
        <v>0</v>
      </c>
      <c r="L47" s="44"/>
      <c r="M47" s="45"/>
      <c r="N47" s="34">
        <f>COUNTIF('Audit to complete'!I16:I121,E25)</f>
        <v>0</v>
      </c>
      <c r="O47" s="57"/>
      <c r="P47" s="57"/>
    </row>
    <row r="48" spans="1:16" x14ac:dyDescent="0.2">
      <c r="B48" s="1">
        <v>2.11</v>
      </c>
      <c r="C48" s="14">
        <v>4.07</v>
      </c>
      <c r="E48" s="14">
        <v>3.05</v>
      </c>
      <c r="H48" s="34">
        <f>COUNTIF('Audit to complete'!F16:F121,B36)</f>
        <v>0</v>
      </c>
      <c r="I48" s="250"/>
      <c r="J48" s="251"/>
      <c r="K48" s="36">
        <f>COUNTIF('Audit to complete'!G16:G121,C56)</f>
        <v>0</v>
      </c>
      <c r="L48" s="44"/>
      <c r="M48" s="45"/>
      <c r="N48" s="34">
        <f>COUNTIF('Audit to complete'!I16:I121,E26)</f>
        <v>0</v>
      </c>
      <c r="O48" s="57"/>
      <c r="P48" s="57"/>
    </row>
    <row r="49" spans="2:16" x14ac:dyDescent="0.2">
      <c r="B49" s="16">
        <v>2.12</v>
      </c>
      <c r="C49" s="14">
        <v>4.08</v>
      </c>
      <c r="H49" s="34">
        <f>COUNTIF('Audit to complete'!F16:F121,B38)</f>
        <v>0</v>
      </c>
      <c r="I49" s="250"/>
      <c r="J49" s="251"/>
      <c r="K49" s="36">
        <f>COUNTIF('Audit to complete'!G16:G121,C57)</f>
        <v>0</v>
      </c>
      <c r="L49" s="44"/>
      <c r="M49" s="45"/>
      <c r="N49" s="34">
        <f>COUNTIF('Audit to complete'!I16:I121,E27)</f>
        <v>0</v>
      </c>
      <c r="O49" s="57"/>
      <c r="P49" s="57"/>
    </row>
    <row r="50" spans="2:16" x14ac:dyDescent="0.2">
      <c r="B50" s="1">
        <v>2.13</v>
      </c>
      <c r="C50" s="14">
        <v>4.09</v>
      </c>
      <c r="H50" s="34">
        <f>COUNTIF('Audit to complete'!F16:F121,B39)</f>
        <v>0</v>
      </c>
      <c r="I50" s="250"/>
      <c r="J50" s="251"/>
      <c r="K50" s="36">
        <f>COUNTIF('Audit to complete'!G16:G121,C58)</f>
        <v>0</v>
      </c>
      <c r="L50" s="44"/>
      <c r="M50" s="45"/>
      <c r="N50" s="34">
        <f>COUNTIF('Audit to complete'!I16:I121,E28)</f>
        <v>0</v>
      </c>
      <c r="O50" s="57"/>
      <c r="P50" s="57"/>
    </row>
    <row r="51" spans="2:16" x14ac:dyDescent="0.2">
      <c r="B51" s="16">
        <v>2.14</v>
      </c>
      <c r="C51" s="15">
        <v>4.0999999999999996</v>
      </c>
      <c r="H51" s="34">
        <f>COUNTIF('Audit to complete'!F16:F121,B40)</f>
        <v>0</v>
      </c>
      <c r="I51" s="250"/>
      <c r="J51" s="251"/>
      <c r="K51" s="36">
        <f>COUNTIF('Audit to complete'!G16:G121,C59)</f>
        <v>0</v>
      </c>
      <c r="L51" s="44"/>
      <c r="M51" s="45"/>
      <c r="N51" s="34">
        <f>COUNTIF('Audit to complete'!I16:I121,E29)</f>
        <v>0</v>
      </c>
      <c r="O51" s="57"/>
      <c r="P51" s="57"/>
    </row>
    <row r="52" spans="2:16" x14ac:dyDescent="0.2">
      <c r="B52" s="1">
        <v>2.15</v>
      </c>
      <c r="C52" s="15">
        <v>4.1100000000000003</v>
      </c>
      <c r="H52" s="34">
        <f>COUNTIF('Audit to complete'!F16:F121,B41)</f>
        <v>0</v>
      </c>
      <c r="I52" s="250"/>
      <c r="J52" s="251"/>
      <c r="K52" s="36">
        <f>COUNTIF('Audit to complete'!G16:G121,C60)</f>
        <v>0</v>
      </c>
      <c r="L52" s="44"/>
      <c r="M52" s="45"/>
      <c r="N52" s="34">
        <f>COUNTIF('Audit to complete'!I16:I121,E30)</f>
        <v>0</v>
      </c>
      <c r="O52" s="57"/>
      <c r="P52" s="57"/>
    </row>
    <row r="53" spans="2:16" x14ac:dyDescent="0.2">
      <c r="B53" s="16">
        <v>2.16</v>
      </c>
      <c r="C53" s="15">
        <v>4.12</v>
      </c>
      <c r="H53" s="34">
        <f>COUNTIF('Audit to complete'!F16:F121,B42)</f>
        <v>0</v>
      </c>
      <c r="I53" s="250"/>
      <c r="J53" s="251"/>
      <c r="K53" s="36">
        <f>COUNTIF('Audit to complete'!G16:G121,C61)</f>
        <v>0</v>
      </c>
      <c r="L53" s="44"/>
      <c r="M53" s="45"/>
      <c r="N53" s="34">
        <f>COUNTIF('Audit to complete'!I16:I121,E31)</f>
        <v>0</v>
      </c>
      <c r="O53" s="57"/>
      <c r="P53" s="57"/>
    </row>
    <row r="54" spans="2:16" x14ac:dyDescent="0.2">
      <c r="B54" s="1">
        <v>2.17</v>
      </c>
      <c r="C54" s="15">
        <v>4.13</v>
      </c>
      <c r="H54" s="34">
        <f>COUNTIF('Audit to complete'!F16:F121,B43)</f>
        <v>0</v>
      </c>
      <c r="I54" s="250"/>
      <c r="J54" s="251"/>
      <c r="K54" s="36">
        <f>COUNTIF('Audit to complete'!G16:G121,C62)</f>
        <v>0</v>
      </c>
      <c r="L54" s="44"/>
      <c r="M54" s="45"/>
      <c r="N54" s="34">
        <f>COUNTIF('Audit to complete'!I16:I121,E32)</f>
        <v>0</v>
      </c>
      <c r="O54" s="57"/>
      <c r="P54" s="57"/>
    </row>
    <row r="55" spans="2:16" x14ac:dyDescent="0.2">
      <c r="B55" s="16">
        <v>2.1800000000000002</v>
      </c>
      <c r="C55" s="15">
        <v>4.1399999999999997</v>
      </c>
      <c r="H55" s="34">
        <f>COUNTIF('Audit to complete'!F16:F121,B44)</f>
        <v>0</v>
      </c>
      <c r="I55" s="250"/>
      <c r="J55" s="251"/>
      <c r="K55" s="36">
        <f>COUNTIF('Audit to complete'!G16:G121,C63)</f>
        <v>0</v>
      </c>
      <c r="L55" s="44"/>
      <c r="M55" s="45"/>
      <c r="N55" s="34">
        <f>COUNTIF('Audit to complete'!I16:I121,E33)</f>
        <v>0</v>
      </c>
      <c r="O55" s="57"/>
      <c r="P55" s="57"/>
    </row>
    <row r="56" spans="2:16" x14ac:dyDescent="0.2">
      <c r="B56" s="1">
        <v>2.19</v>
      </c>
      <c r="C56" s="15">
        <v>4.1500000000000004</v>
      </c>
      <c r="H56" s="34">
        <f>COUNTIF('Audit to complete'!F16:F121,B45)</f>
        <v>0</v>
      </c>
      <c r="I56" s="250"/>
      <c r="J56" s="251"/>
      <c r="K56" s="36">
        <f>COUNTIF('Audit to complete'!G16:G121,C64)</f>
        <v>0</v>
      </c>
      <c r="L56" s="44"/>
      <c r="M56" s="45"/>
      <c r="N56" s="34">
        <f>COUNTIF('Audit to complete'!I16:I121,E34)</f>
        <v>0</v>
      </c>
      <c r="O56" s="57"/>
      <c r="P56" s="57"/>
    </row>
    <row r="57" spans="2:16" x14ac:dyDescent="0.2">
      <c r="B57" s="17"/>
      <c r="C57" s="15">
        <v>4.16</v>
      </c>
      <c r="H57" s="34">
        <f>COUNTIF('Audit to complete'!F16:F121,B46)</f>
        <v>0</v>
      </c>
      <c r="I57" s="250"/>
      <c r="J57" s="251"/>
      <c r="K57" s="36">
        <f>COUNTIF('Audit to complete'!G16:G121,C65)</f>
        <v>0</v>
      </c>
      <c r="L57" s="44"/>
      <c r="M57" s="45"/>
      <c r="N57" s="34">
        <f>COUNTIF('Audit to complete'!I16:I121,E35)</f>
        <v>0</v>
      </c>
      <c r="O57" s="57"/>
      <c r="P57" s="57"/>
    </row>
    <row r="58" spans="2:16" x14ac:dyDescent="0.2">
      <c r="B58" s="17"/>
      <c r="C58" s="15">
        <v>4.17</v>
      </c>
      <c r="H58" s="34">
        <f>COUNTIF('Audit to complete'!F16:F121,B47)</f>
        <v>0</v>
      </c>
      <c r="I58" s="250"/>
      <c r="J58" s="251"/>
      <c r="K58" s="36">
        <f>COUNTIF('Audit to complete'!G16:G121,C66)</f>
        <v>0</v>
      </c>
      <c r="L58" s="44"/>
      <c r="M58" s="45"/>
      <c r="N58" s="34">
        <f>COUNTIF('Audit to complete'!I16:I121,E36)</f>
        <v>0</v>
      </c>
      <c r="O58" s="57"/>
      <c r="P58" s="57"/>
    </row>
    <row r="59" spans="2:16" x14ac:dyDescent="0.2">
      <c r="B59" s="17"/>
      <c r="C59" s="15">
        <v>4.1800000000000104</v>
      </c>
      <c r="H59" s="34">
        <f>COUNTIF('Audit to complete'!F16:F121,B48)</f>
        <v>0</v>
      </c>
      <c r="I59" s="250"/>
      <c r="J59" s="251"/>
      <c r="K59" s="36">
        <f>COUNTIF('Audit to complete'!G16:G121,C67)</f>
        <v>0</v>
      </c>
      <c r="L59" s="44"/>
      <c r="M59" s="45"/>
      <c r="N59" s="34">
        <f>COUNTIF('Audit to complete'!I16:I121,E37)</f>
        <v>0</v>
      </c>
      <c r="O59" s="57"/>
      <c r="P59" s="57"/>
    </row>
    <row r="60" spans="2:16" x14ac:dyDescent="0.2">
      <c r="B60" s="17"/>
      <c r="C60" s="15">
        <v>4.1900000000000102</v>
      </c>
      <c r="H60" s="34">
        <f>COUNTIF('Audit to complete'!F16:F121,B49)</f>
        <v>0</v>
      </c>
      <c r="I60" s="250"/>
      <c r="J60" s="251"/>
      <c r="K60" s="36">
        <f>COUNTIF('Audit to complete'!G16:G121,C68)</f>
        <v>0</v>
      </c>
      <c r="L60" s="65"/>
      <c r="M60" s="65"/>
      <c r="N60" s="34">
        <f>COUNTIF('Audit to complete'!I16:I121,E38)</f>
        <v>0</v>
      </c>
      <c r="O60" s="57"/>
      <c r="P60" s="57"/>
    </row>
    <row r="61" spans="2:16" x14ac:dyDescent="0.2">
      <c r="C61" s="15">
        <v>4.2000000000000099</v>
      </c>
      <c r="H61" s="34">
        <f>COUNTIF('Audit to complete'!F16:F121,B50)</f>
        <v>0</v>
      </c>
      <c r="I61" s="250"/>
      <c r="J61" s="251"/>
      <c r="K61" s="34">
        <f>COUNTIF('Audit to complete'!G16:G121,C69)</f>
        <v>0</v>
      </c>
      <c r="L61" s="65"/>
      <c r="M61" s="65"/>
      <c r="N61" s="34">
        <f>COUNTIF('Audit to complete'!I16:I121,E39)</f>
        <v>0</v>
      </c>
      <c r="O61" s="57"/>
      <c r="P61" s="57"/>
    </row>
    <row r="62" spans="2:16" x14ac:dyDescent="0.2">
      <c r="C62" s="19">
        <v>5.01</v>
      </c>
      <c r="H62" s="34">
        <f>COUNTIF('Audit to complete'!F16:F121,B51)</f>
        <v>0</v>
      </c>
      <c r="I62" s="250"/>
      <c r="J62" s="251"/>
      <c r="K62" s="34">
        <f>COUNTIF('Audit to complete'!G16:G122,C70)</f>
        <v>0</v>
      </c>
      <c r="L62" s="65"/>
      <c r="M62" s="65"/>
      <c r="N62" s="34">
        <f>COUNTIF('Audit to complete'!I16:I121,E40)</f>
        <v>0</v>
      </c>
      <c r="O62" s="57"/>
      <c r="P62" s="57"/>
    </row>
    <row r="63" spans="2:16" x14ac:dyDescent="0.2">
      <c r="C63" s="19">
        <v>5.0199999999999996</v>
      </c>
      <c r="H63" s="34">
        <f>COUNTIF('Audit to complete'!F16:F121,B52)</f>
        <v>0</v>
      </c>
      <c r="I63" s="250"/>
      <c r="J63" s="251"/>
      <c r="K63" s="34">
        <f>COUNTIF('Audit to complete'!G16:G122,C71)</f>
        <v>0</v>
      </c>
      <c r="L63" s="65"/>
      <c r="M63" s="65"/>
      <c r="N63" s="34">
        <f>COUNTIF('Audit to complete'!I16:I121,E41)</f>
        <v>0</v>
      </c>
      <c r="O63" s="57"/>
      <c r="P63" s="57"/>
    </row>
    <row r="64" spans="2:16" x14ac:dyDescent="0.2">
      <c r="C64" s="19">
        <v>5.03</v>
      </c>
      <c r="H64" s="34">
        <f>COUNTIF('Audit to complete'!F16:F121,B53)</f>
        <v>0</v>
      </c>
      <c r="I64" s="250"/>
      <c r="J64" s="251"/>
      <c r="K64" s="65"/>
      <c r="L64" s="65"/>
      <c r="M64" s="65"/>
      <c r="N64" s="34">
        <f>COUNTIF('Audit to complete'!I16:I121,E42)</f>
        <v>0</v>
      </c>
      <c r="O64" s="57"/>
      <c r="P64" s="57"/>
    </row>
    <row r="65" spans="1:16" x14ac:dyDescent="0.2">
      <c r="C65" s="19">
        <v>5.04</v>
      </c>
      <c r="H65" s="34">
        <f>COUNTIF('Audit to complete'!F16:F121,B54)</f>
        <v>0</v>
      </c>
      <c r="I65" s="250"/>
      <c r="J65" s="251"/>
      <c r="K65" s="65"/>
      <c r="L65" s="65"/>
      <c r="M65" s="66"/>
      <c r="N65" s="34">
        <f>COUNTIF('Audit to complete'!I16:I121,E43)</f>
        <v>0</v>
      </c>
      <c r="O65" s="57"/>
      <c r="P65" s="57"/>
    </row>
    <row r="66" spans="1:16" x14ac:dyDescent="0.2">
      <c r="C66" s="19">
        <v>5.05</v>
      </c>
      <c r="H66" s="34">
        <f>COUNTIF('Audit to complete'!F16:F121,B55)</f>
        <v>0</v>
      </c>
      <c r="I66" s="250"/>
      <c r="J66" s="251"/>
      <c r="K66" s="65"/>
      <c r="L66" s="65"/>
      <c r="M66" s="66"/>
      <c r="N66" s="34">
        <f>COUNTIF('Audit to complete'!I16:I121,E44)</f>
        <v>0</v>
      </c>
      <c r="O66" s="57"/>
      <c r="P66" s="57"/>
    </row>
    <row r="67" spans="1:16" x14ac:dyDescent="0.2">
      <c r="C67" s="19">
        <v>5.0599999999999996</v>
      </c>
      <c r="H67" s="34">
        <f>COUNTIF('Audit to complete'!F16:F121,B56)</f>
        <v>0</v>
      </c>
      <c r="I67" s="250"/>
      <c r="J67" s="251"/>
      <c r="K67" s="65"/>
      <c r="L67" s="65"/>
      <c r="M67" s="66"/>
      <c r="N67" s="34">
        <f>COUNTIF('Audit to complete'!I16:I121,E45)</f>
        <v>0</v>
      </c>
      <c r="O67" s="57"/>
      <c r="P67" s="57"/>
    </row>
    <row r="68" spans="1:16" x14ac:dyDescent="0.2">
      <c r="C68" s="19">
        <v>5.07</v>
      </c>
      <c r="H68" s="65"/>
      <c r="I68" s="65"/>
      <c r="J68" s="65"/>
      <c r="K68" s="65"/>
      <c r="L68" s="65"/>
      <c r="M68" s="65"/>
      <c r="N68" s="34">
        <f>COUNTIF('Audit to complete'!I16:I121,E46)</f>
        <v>0</v>
      </c>
      <c r="O68" s="57"/>
      <c r="P68" s="57"/>
    </row>
    <row r="69" spans="1:16" x14ac:dyDescent="0.2">
      <c r="C69" s="19">
        <v>5.08</v>
      </c>
      <c r="H69" s="65"/>
      <c r="I69" s="65"/>
      <c r="J69" s="65"/>
      <c r="K69" s="65"/>
      <c r="L69" s="65"/>
      <c r="M69" s="65"/>
      <c r="N69" s="34">
        <f>COUNTIF('Audit to complete'!I16:I121,E47)</f>
        <v>0</v>
      </c>
      <c r="O69" s="57"/>
      <c r="P69" s="57"/>
    </row>
    <row r="70" spans="1:16" x14ac:dyDescent="0.2">
      <c r="C70" s="19">
        <v>5.09</v>
      </c>
      <c r="H70" s="65"/>
      <c r="I70" s="65"/>
      <c r="J70" s="65"/>
      <c r="K70" s="65"/>
      <c r="L70" s="65"/>
      <c r="M70" s="65"/>
      <c r="N70" s="34">
        <f>COUNTIF('Audit to complete'!I16:I122,E48)</f>
        <v>0</v>
      </c>
      <c r="O70" s="57"/>
      <c r="P70" s="57"/>
    </row>
    <row r="71" spans="1:16" x14ac:dyDescent="0.2">
      <c r="C71" s="15">
        <v>5.0999999999999996</v>
      </c>
      <c r="H71" s="65"/>
      <c r="I71" s="65"/>
      <c r="J71" s="65"/>
      <c r="K71" s="65"/>
      <c r="L71" s="65"/>
      <c r="M71" s="65"/>
      <c r="N71" s="65"/>
      <c r="O71" s="65"/>
      <c r="P71" s="65"/>
    </row>
    <row r="75" spans="1:16" x14ac:dyDescent="0.2">
      <c r="A75" s="2" t="s">
        <v>212</v>
      </c>
    </row>
    <row r="76" spans="1:16" x14ac:dyDescent="0.2">
      <c r="A76" s="1" t="s">
        <v>219</v>
      </c>
    </row>
    <row r="77" spans="1:16" x14ac:dyDescent="0.2">
      <c r="A77" s="1" t="s">
        <v>275</v>
      </c>
      <c r="B77" t="s">
        <v>213</v>
      </c>
    </row>
    <row r="78" spans="1:16" x14ac:dyDescent="0.2">
      <c r="A78" s="1" t="s">
        <v>220</v>
      </c>
      <c r="B78" t="s">
        <v>214</v>
      </c>
    </row>
    <row r="79" spans="1:16" x14ac:dyDescent="0.2">
      <c r="A79" s="1" t="s">
        <v>221</v>
      </c>
      <c r="B79" t="s">
        <v>215</v>
      </c>
    </row>
    <row r="80" spans="1:16" x14ac:dyDescent="0.2">
      <c r="A80" s="1" t="s">
        <v>222</v>
      </c>
      <c r="B80" t="s">
        <v>254</v>
      </c>
    </row>
    <row r="81" spans="1:2" x14ac:dyDescent="0.2">
      <c r="A81" s="1" t="s">
        <v>223</v>
      </c>
      <c r="B81" t="s">
        <v>216</v>
      </c>
    </row>
    <row r="82" spans="1:2" x14ac:dyDescent="0.2">
      <c r="A82" s="1" t="s">
        <v>224</v>
      </c>
      <c r="B82" t="s">
        <v>217</v>
      </c>
    </row>
    <row r="83" spans="1:2" x14ac:dyDescent="0.2">
      <c r="A83" s="1" t="s">
        <v>276</v>
      </c>
      <c r="B83" t="s">
        <v>218</v>
      </c>
    </row>
    <row r="84" spans="1:2" x14ac:dyDescent="0.2">
      <c r="A84" s="1" t="s">
        <v>225</v>
      </c>
    </row>
    <row r="85" spans="1:2" x14ac:dyDescent="0.2">
      <c r="A85" s="1" t="s">
        <v>226</v>
      </c>
    </row>
    <row r="86" spans="1:2" x14ac:dyDescent="0.2">
      <c r="A86" s="1" t="s">
        <v>227</v>
      </c>
    </row>
    <row r="87" spans="1:2" x14ac:dyDescent="0.2">
      <c r="A87" s="1" t="s">
        <v>228</v>
      </c>
    </row>
    <row r="88" spans="1:2" x14ac:dyDescent="0.2">
      <c r="A88" s="1" t="s">
        <v>229</v>
      </c>
    </row>
    <row r="89" spans="1:2" x14ac:dyDescent="0.2">
      <c r="A89" s="1" t="s">
        <v>277</v>
      </c>
    </row>
    <row r="90" spans="1:2" x14ac:dyDescent="0.2">
      <c r="A90" s="1" t="s">
        <v>230</v>
      </c>
    </row>
    <row r="91" spans="1:2" x14ac:dyDescent="0.2">
      <c r="A91" s="1" t="s">
        <v>231</v>
      </c>
    </row>
    <row r="92" spans="1:2" x14ac:dyDescent="0.2">
      <c r="A92" s="1" t="s">
        <v>232</v>
      </c>
    </row>
    <row r="93" spans="1:2" x14ac:dyDescent="0.2">
      <c r="A93" s="1" t="s">
        <v>233</v>
      </c>
    </row>
    <row r="94" spans="1:2" x14ac:dyDescent="0.2">
      <c r="A94" s="1" t="s">
        <v>249</v>
      </c>
    </row>
    <row r="95" spans="1:2" x14ac:dyDescent="0.2">
      <c r="A95" s="1" t="s">
        <v>278</v>
      </c>
    </row>
    <row r="96" spans="1:2" x14ac:dyDescent="0.2">
      <c r="A96" s="1" t="s">
        <v>250</v>
      </c>
    </row>
    <row r="97" spans="1:1" x14ac:dyDescent="0.2">
      <c r="A97" s="1" t="s">
        <v>251</v>
      </c>
    </row>
    <row r="98" spans="1:1" x14ac:dyDescent="0.2">
      <c r="A98" s="1" t="s">
        <v>252</v>
      </c>
    </row>
    <row r="99" spans="1:1" x14ac:dyDescent="0.2">
      <c r="A99" s="1" t="s">
        <v>253</v>
      </c>
    </row>
    <row r="100" spans="1:1" x14ac:dyDescent="0.2">
      <c r="A100" s="1" t="s">
        <v>234</v>
      </c>
    </row>
    <row r="101" spans="1:1" x14ac:dyDescent="0.2">
      <c r="A101" s="1" t="s">
        <v>279</v>
      </c>
    </row>
    <row r="102" spans="1:1" x14ac:dyDescent="0.2">
      <c r="A102" s="1" t="s">
        <v>235</v>
      </c>
    </row>
    <row r="103" spans="1:1" x14ac:dyDescent="0.2">
      <c r="A103" s="1" t="s">
        <v>236</v>
      </c>
    </row>
    <row r="104" spans="1:1" x14ac:dyDescent="0.2">
      <c r="A104" s="1" t="s">
        <v>237</v>
      </c>
    </row>
    <row r="105" spans="1:1" x14ac:dyDescent="0.2">
      <c r="A105" s="1" t="s">
        <v>238</v>
      </c>
    </row>
    <row r="106" spans="1:1" x14ac:dyDescent="0.2">
      <c r="A106" s="1" t="s">
        <v>239</v>
      </c>
    </row>
    <row r="107" spans="1:1" x14ac:dyDescent="0.2">
      <c r="A107" s="1" t="s">
        <v>280</v>
      </c>
    </row>
    <row r="108" spans="1:1" x14ac:dyDescent="0.2">
      <c r="A108" s="1" t="s">
        <v>240</v>
      </c>
    </row>
    <row r="109" spans="1:1" x14ac:dyDescent="0.2">
      <c r="A109" s="1" t="s">
        <v>241</v>
      </c>
    </row>
    <row r="110" spans="1:1" x14ac:dyDescent="0.2">
      <c r="A110" s="1" t="s">
        <v>242</v>
      </c>
    </row>
    <row r="111" spans="1:1" x14ac:dyDescent="0.2">
      <c r="A111" s="1" t="s">
        <v>243</v>
      </c>
    </row>
    <row r="112" spans="1:1" x14ac:dyDescent="0.2">
      <c r="A112" s="1" t="s">
        <v>244</v>
      </c>
    </row>
    <row r="113" spans="1:1" x14ac:dyDescent="0.2">
      <c r="A113" s="1" t="s">
        <v>281</v>
      </c>
    </row>
    <row r="114" spans="1:1" x14ac:dyDescent="0.2">
      <c r="A114" s="1" t="s">
        <v>245</v>
      </c>
    </row>
    <row r="115" spans="1:1" x14ac:dyDescent="0.2">
      <c r="A115" s="1" t="s">
        <v>246</v>
      </c>
    </row>
    <row r="116" spans="1:1" x14ac:dyDescent="0.2">
      <c r="A116" s="1" t="s">
        <v>247</v>
      </c>
    </row>
    <row r="117" spans="1:1" x14ac:dyDescent="0.2">
      <c r="A117" s="1" t="s">
        <v>248</v>
      </c>
    </row>
  </sheetData>
  <sortState xmlns:xlrd2="http://schemas.microsoft.com/office/spreadsheetml/2017/richdata2" ref="D3:D4">
    <sortCondition ref="D3"/>
  </sortState>
  <mergeCells count="15">
    <mergeCell ref="N40:P40"/>
    <mergeCell ref="I34:J67"/>
    <mergeCell ref="H2:K2"/>
    <mergeCell ref="H10:J10"/>
    <mergeCell ref="H30:J30"/>
    <mergeCell ref="K10:M10"/>
    <mergeCell ref="A17:E17"/>
    <mergeCell ref="H3:H4"/>
    <mergeCell ref="H5:H6"/>
    <mergeCell ref="H7:H8"/>
    <mergeCell ref="J3:J4"/>
    <mergeCell ref="J7:J8"/>
    <mergeCell ref="J5:J6"/>
    <mergeCell ref="H9:P9"/>
    <mergeCell ref="N10:P1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
  <sheetViews>
    <sheetView workbookViewId="0"/>
  </sheetViews>
  <sheetFormatPr defaultRowHeight="14.2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4.2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ItemUpdatedEventHandlerForConceptSearch</Name>
    <Synchronization>Asynchronous</Synchronization>
    <Type>10002</Type>
    <SequenceNumber>10001</SequenceNumber>
    <Assembly>conceptSearching.Sharepoint.ContentTypes2010, Version=1.0.0.0, Culture=neutral, PublicKeyToken=858f8f13980e4745</Assembly>
    <Class>conceptSearching.Sharepoint.ContentTypes2010.CSHandleEvent</Class>
    <Data/>
    <Filter/>
  </Receiver>
  <Receiver>
    <Name>ItemUpdatingEventHandlerForConceptSearch</Name>
    <Synchronization>Synchronous</Synchronization>
    <Type>2</Type>
    <SequenceNumber>10001</SequenceNumber>
    <Assembly>conceptSearching.Sharepoint.ContentTypes2010, Version=1.0.0.0, Culture=neutral, PublicKeyToken=858f8f13980e4745</Assembly>
    <Class>conceptSearching.Sharepoint.ContentTypes2010.CSHandleEvent</Class>
    <Data/>
    <Filter/>
  </Receiver>
  <Receiver>
    <Name>ItemCheckedInEventHandlerForConceptSearch</Name>
    <Synchronization>Asynchronous</Synchronization>
    <Type>10004</Type>
    <SequenceNumber>10002</SequenceNumber>
    <Assembly>conceptSearching.Sharepoint.ContentTypes2010, Version=1.0.0.0, Culture=neutral, PublicKeyToken=858f8f13980e4745</Assembly>
    <Class>conceptSearching.Sharepoint.ContentTypes2010.CSHandleEvent</Class>
    <Data/>
    <Filter/>
  </Receiver>
  <Receiver>
    <Name>ItemUncheckedOutEventHandlerForConceptSearch</Name>
    <Synchronization>Asynchronous</Synchronization>
    <Type>10006</Type>
    <SequenceNumber>10003</SequenceNumber>
    <Assembly>conceptSearching.Sharepoint.ContentTypes2010, Version=1.0.0.0, Culture=neutral, PublicKeyToken=858f8f13980e4745</Assembly>
    <Class>conceptSearching.Sharepoint.ContentTypes2010.CSHandleEvent</Class>
    <Data/>
    <Filter/>
  </Receiver>
  <Receiver>
    <Name>ItemAddedEventHandlerForConceptSearch</Name>
    <Synchronization>Asynchronous</Synchronization>
    <Type>10001</Type>
    <SequenceNumber>10004</SequenceNumber>
    <Assembly>conceptSearching.Sharepoint.ContentTypes2010, Version=1.0.0.0, Culture=neutral, PublicKeyToken=858f8f13980e4745</Assembly>
    <Class>conceptSearching.Sharepoint.ContentTypes2010.CSHandleEvent</Class>
    <Data/>
    <Filter/>
  </Receiver>
  <Receiver>
    <Name>ItemFileMovedEventHandlerForConceptSearch</Name>
    <Synchronization>Asynchronous</Synchronization>
    <Type>10009</Type>
    <SequenceNumber>10005</SequenceNumber>
    <Assembly>conceptSearching.Sharepoint.ContentTypes2010, Version=1.0.0.0, Culture=neutral, PublicKeyToken=858f8f13980e4745</Assembly>
    <Class>conceptSearching.Sharepoint.ContentTypes2010.CSHandleEvent</Class>
    <Data/>
    <Filter/>
  </Receiver>
  <Receiver>
    <Name>ItemDeletedEventHandlerForConceptSearch</Name>
    <Synchronization>Asynchronous</Synchronization>
    <Type>10003</Type>
    <SequenceNumber>10006</SequenceNumber>
    <Assembly>conceptSearching.Sharepoint.ContentTypes2010, Version=1.0.0.0, Culture=neutral, PublicKeyToken=858f8f13980e4745</Assembly>
    <Class>conceptSearching.Sharepoint.ContentTypes2010.CSHandleEvent</Class>
    <Data/>
    <Filter/>
  </Receiver>
</spe:Receivers>
</file>

<file path=customXml/item2.xml>��< ? x m l   v e r s i o n = " 1 . 0 "   e n c o d i n g = " u t f - 1 6 " ? > < W o r k b o o k S t a t e   x m l n s : i = " h t t p : / / w w w . w 3 . o r g / 2 0 0 1 / X M L S c h e m a - i n s t a n c e "   x m l n s = " h t t p : / / s c h e m a s . m i c r o s o f t . c o m / P o w e r B I A d d I n " > < L a s t P r o v i d e d R a n g e N a m e I d > 0 < / L a s t P r o v i d e d R a n g e N a m e I d > < L a s t U s e d G r o u p O b j e c t I d   i : n i l = " t r u e " / > < T i l e s L i s t > < T i l e s / > < / T i l e s L i s t > < / W o r k b o o k S t a t e > 
</file>

<file path=customXml/item3.xml><?xml version="1.0" encoding="utf-8"?>
<ct:contentTypeSchema xmlns:ct="http://schemas.microsoft.com/office/2006/metadata/contentType" xmlns:ma="http://schemas.microsoft.com/office/2006/metadata/properties/metaAttributes" ct:_="" ma:_="" ma:contentTypeName="Document" ma:contentTypeID="0x0101008F438B1A9048354A9CD204118B3CDF89" ma:contentTypeVersion="0" ma:contentTypeDescription="Create a new document." ma:contentTypeScope="" ma:versionID="d62e3b9813eab43b9c3b10437b27b4d4">
  <xsd:schema xmlns:xsd="http://www.w3.org/2001/XMLSchema" xmlns:xs="http://www.w3.org/2001/XMLSchema" xmlns:p="http://schemas.microsoft.com/office/2006/metadata/properties" xmlns:ns1="http://schemas.microsoft.com/sharepoint/v3" targetNamespace="http://schemas.microsoft.com/office/2006/metadata/properties" ma:root="true" ma:fieldsID="d3879ffb6b0c802b28b2643f9d615d05" ns1:_="">
    <xsd:import namespace="http://schemas.microsoft.com/sharepoint/v3"/>
    <xsd:element name="properties">
      <xsd:complexType>
        <xsd:sequence>
          <xsd:element name="documentManagement">
            <xsd:complexType>
              <xsd:all>
                <xsd:element ref="ns1:CSMeta2010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SMeta2010Field" ma:index="8" nillable="true" ma:displayName="Classification Status" ma:internalName="CSMeta2010Field"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CSMeta2010Field xmlns="http://schemas.microsoft.com/sharepoint/v3">a5ec4d29-a1fc-44b8-bcec-f8b727a44610;2022-03-11 14:32:27;FULLYMANUALCLASSIFIED;WSCC Category:2018-10-06 09:12:07|False|2019-02-26 14:50:15|MANUALCLASSIFIED|2019-02-26 14:50:15|UNDEFINED|00000000-0000-0000-0000-000000000000;False</CSMeta2010Field>
  </documentManagement>
</p:properties>
</file>

<file path=customXml/itemProps1.xml><?xml version="1.0" encoding="utf-8"?>
<ds:datastoreItem xmlns:ds="http://schemas.openxmlformats.org/officeDocument/2006/customXml" ds:itemID="{D2998E36-B6E8-45E4-A7B2-F9AF15D5D982}">
  <ds:schemaRefs>
    <ds:schemaRef ds:uri="http://schemas.microsoft.com/sharepoint/events"/>
  </ds:schemaRefs>
</ds:datastoreItem>
</file>

<file path=customXml/itemProps2.xml><?xml version="1.0" encoding="utf-8"?>
<ds:datastoreItem xmlns:ds="http://schemas.openxmlformats.org/officeDocument/2006/customXml" ds:itemID="{ED69CC67-343E-42F7-B994-3B0B80921800}">
  <ds:schemaRefs>
    <ds:schemaRef ds:uri="http://schemas.microsoft.com/PowerBIAddIn"/>
  </ds:schemaRefs>
</ds:datastoreItem>
</file>

<file path=customXml/itemProps3.xml><?xml version="1.0" encoding="utf-8"?>
<ds:datastoreItem xmlns:ds="http://schemas.openxmlformats.org/officeDocument/2006/customXml" ds:itemID="{C02BC753-9324-4073-B4A6-FC584CD103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E9340AF-1D2C-458B-A809-799A36FD8655}">
  <ds:schemaRefs>
    <ds:schemaRef ds:uri="http://schemas.microsoft.com/sharepoint/v3/contenttype/forms"/>
  </ds:schemaRefs>
</ds:datastoreItem>
</file>

<file path=customXml/itemProps5.xml><?xml version="1.0" encoding="utf-8"?>
<ds:datastoreItem xmlns:ds="http://schemas.openxmlformats.org/officeDocument/2006/customXml" ds:itemID="{72ECB955-716B-4064-B996-411E120971D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List of Indicators</vt:lpstr>
      <vt:lpstr>Audit to complete</vt:lpstr>
      <vt:lpstr>Template to expand Audit</vt:lpstr>
      <vt:lpstr>Data Validation</vt:lpstr>
      <vt:lpstr>Sheet3</vt:lpstr>
      <vt:lpstr>Sheet1</vt:lpstr>
    </vt:vector>
  </TitlesOfParts>
  <Company>WSCC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Children's Learning and Well-Being Audit - Excel format</dc:title>
  <dc:subject>Early Years</dc:subject>
  <dc:creator>family.info.service@westsussex.gov.uk</dc:creator>
  <cp:keywords>clawba</cp:keywords>
  <cp:lastModifiedBy>Aidan Main</cp:lastModifiedBy>
  <cp:lastPrinted>2022-02-01T10:25:13Z</cp:lastPrinted>
  <dcterms:created xsi:type="dcterms:W3CDTF">2017-08-29T10:18:32Z</dcterms:created>
  <dcterms:modified xsi:type="dcterms:W3CDTF">2022-07-11T10:38:10Z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0x0101008F438B1A9048354A9CD204118B3CDF89</vt:lpwstr>
  </property>
  <property fmtid="{D5CDD505-2E9C-101B-9397-08002B2CF9AE}" pid="3" name="WSCC_x0020_Category">
    <vt:lpwstr>33;#Care services:Children and families care services:Special education:Special educational needs|94b2d581-03e9-4bd6-83f6-ce0ee52344cc;#94;#Care services:Children and families care services:Child protection|caced083-4ee6-485b-a670-694bff3efdd9;#50;#Care s</vt:lpwstr>
  </property>
  <property fmtid="{D5CDD505-2E9C-101B-9397-08002B2CF9AE}" pid="4" name="WSCC Category">
    <vt:lpwstr>33;#Care services:Children and families care services:Special education:Special educational needs|94b2d581-03e9-4bd6-83f6-ce0ee52344cc;#94;#Care services:Children and families care services:Child protection|caced083-4ee6-485b-a670-694bff3efdd9;#50;#Care s</vt:lpwstr>
  </property>
</Properties>
</file>